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DieseArbeitsmappe" defaultThemeVersion="166925"/>
  <mc:AlternateContent xmlns:mc="http://schemas.openxmlformats.org/markup-compatibility/2006">
    <mc:Choice Requires="x15">
      <x15ac:absPath xmlns:x15ac="http://schemas.microsoft.com/office/spreadsheetml/2010/11/ac" url="C:\Users\Barbara\AppData\Local\Microsoft\Windows\INetCache\Content.Outlook\IE2WZC0J\"/>
    </mc:Choice>
  </mc:AlternateContent>
  <xr:revisionPtr revIDLastSave="0" documentId="13_ncr:1_{1E9B06A1-AF6C-4098-9E29-146DEAE1373D}" xr6:coauthVersionLast="47" xr6:coauthVersionMax="47" xr10:uidLastSave="{00000000-0000-0000-0000-000000000000}"/>
  <bookViews>
    <workbookView xWindow="25080" yWindow="-120" windowWidth="29040" windowHeight="17520" tabRatio="737" activeTab="3" xr2:uid="{E76E40EC-ACC7-4F4E-96F7-BB7BFB88C1A1}"/>
  </bookViews>
  <sheets>
    <sheet name="Info" sheetId="6" r:id="rId1"/>
    <sheet name="Übersicht Kalkulation" sheetId="2" r:id="rId2"/>
    <sheet name="Kalkulationen Shows " sheetId="3" r:id="rId3"/>
    <sheet name="Kalk. allgemeine Posten" sheetId="10" r:id="rId4"/>
    <sheet name="Einstellungen" sheetId="11" state="hidden" r:id="rId5"/>
  </sheets>
  <definedNames>
    <definedName name="Kalkulationen_Shows_C238">'Übersicht Kalkulation'!$G$45</definedName>
    <definedName name="venue" localSheetId="4">#REF!</definedName>
    <definedName name="venue" localSheetId="1">#REF!</definedName>
    <definedName name="venu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14" i="3" l="1"/>
  <c r="Q31" i="2" l="1"/>
  <c r="Q33" i="2"/>
  <c r="Q36" i="2"/>
  <c r="Q41" i="2"/>
  <c r="Q44" i="2"/>
  <c r="Q45" i="2"/>
  <c r="Q46" i="2"/>
  <c r="Q47" i="2"/>
  <c r="Q48" i="2"/>
  <c r="Q50" i="2"/>
  <c r="F58" i="2"/>
  <c r="F63" i="2"/>
  <c r="G58" i="3"/>
  <c r="G57" i="3"/>
  <c r="G56" i="3"/>
  <c r="G55" i="3"/>
  <c r="G54" i="3"/>
  <c r="G48" i="3"/>
  <c r="G47" i="3"/>
  <c r="G46" i="3"/>
  <c r="G45" i="3"/>
  <c r="G44" i="3"/>
  <c r="G38" i="3"/>
  <c r="G37" i="3"/>
  <c r="G36" i="3"/>
  <c r="G35" i="3"/>
  <c r="G34" i="3"/>
  <c r="D65" i="2"/>
  <c r="D64" i="2"/>
  <c r="D63" i="2"/>
  <c r="B51" i="2"/>
  <c r="B37" i="2"/>
  <c r="Q37" i="2" s="1"/>
  <c r="B24" i="2"/>
  <c r="B28" i="2"/>
  <c r="Q28" i="2" s="1"/>
  <c r="B29" i="2"/>
  <c r="Q29" i="2" s="1"/>
  <c r="Q64" i="2"/>
  <c r="Q63" i="2"/>
  <c r="Q62" i="2"/>
  <c r="Q61" i="2"/>
  <c r="F53" i="2" l="1"/>
  <c r="G49" i="2"/>
  <c r="F49" i="2"/>
  <c r="E53" i="2"/>
  <c r="G50" i="2"/>
  <c r="G53" i="2"/>
  <c r="U189" i="3"/>
  <c r="O40" i="2" s="1"/>
  <c r="S189" i="3"/>
  <c r="M40" i="2" s="1"/>
  <c r="Q189" i="3"/>
  <c r="L40" i="2" s="1"/>
  <c r="O189" i="3"/>
  <c r="K40" i="2" s="1"/>
  <c r="M189" i="3"/>
  <c r="J40" i="2" s="1"/>
  <c r="K188" i="3"/>
  <c r="G188" i="3"/>
  <c r="K187" i="3"/>
  <c r="G187" i="3"/>
  <c r="K186" i="3"/>
  <c r="G186" i="3"/>
  <c r="K185" i="3"/>
  <c r="G185" i="3"/>
  <c r="K184" i="3"/>
  <c r="K189" i="3" s="1"/>
  <c r="G184" i="3"/>
  <c r="F52" i="2"/>
  <c r="F51" i="2"/>
  <c r="F50" i="2"/>
  <c r="F48" i="2"/>
  <c r="U319" i="3"/>
  <c r="O53" i="2" s="1"/>
  <c r="S319" i="3"/>
  <c r="Q319" i="3"/>
  <c r="L53" i="2" s="1"/>
  <c r="O319" i="3"/>
  <c r="K53" i="2" s="1"/>
  <c r="M319" i="3"/>
  <c r="K318" i="3"/>
  <c r="G318" i="3"/>
  <c r="K317" i="3"/>
  <c r="G317" i="3"/>
  <c r="K316" i="3"/>
  <c r="G316" i="3"/>
  <c r="K315" i="3"/>
  <c r="G315" i="3"/>
  <c r="K314" i="3"/>
  <c r="K319" i="3" s="1"/>
  <c r="G319" i="3"/>
  <c r="U309" i="3"/>
  <c r="S309" i="3"/>
  <c r="Q309" i="3"/>
  <c r="L52" i="2" s="1"/>
  <c r="O309" i="3"/>
  <c r="K52" i="2" s="1"/>
  <c r="M309" i="3"/>
  <c r="K308" i="3"/>
  <c r="G308" i="3"/>
  <c r="K307" i="3"/>
  <c r="G307" i="3"/>
  <c r="K306" i="3"/>
  <c r="G306" i="3"/>
  <c r="K305" i="3"/>
  <c r="G305" i="3"/>
  <c r="K304" i="3"/>
  <c r="K309" i="3" s="1"/>
  <c r="G304" i="3"/>
  <c r="U299" i="3"/>
  <c r="O51" i="2" s="1"/>
  <c r="S299" i="3"/>
  <c r="M51" i="2" s="1"/>
  <c r="Q299" i="3"/>
  <c r="L51" i="2" s="1"/>
  <c r="O299" i="3"/>
  <c r="K51" i="2" s="1"/>
  <c r="M299" i="3"/>
  <c r="J51" i="2" s="1"/>
  <c r="K298" i="3"/>
  <c r="G298" i="3"/>
  <c r="K297" i="3"/>
  <c r="G297" i="3"/>
  <c r="K296" i="3"/>
  <c r="G296" i="3"/>
  <c r="K295" i="3"/>
  <c r="G295" i="3"/>
  <c r="K294" i="3"/>
  <c r="K299" i="3" s="1"/>
  <c r="G294" i="3"/>
  <c r="G299" i="3" s="1"/>
  <c r="U289" i="3"/>
  <c r="O50" i="2" s="1"/>
  <c r="S289" i="3"/>
  <c r="M50" i="2" s="1"/>
  <c r="Q289" i="3"/>
  <c r="L50" i="2" s="1"/>
  <c r="O289" i="3"/>
  <c r="K50" i="2" s="1"/>
  <c r="M289" i="3"/>
  <c r="J50" i="2" s="1"/>
  <c r="K288" i="3"/>
  <c r="G288" i="3"/>
  <c r="K287" i="3"/>
  <c r="G287" i="3"/>
  <c r="K286" i="3"/>
  <c r="G286" i="3"/>
  <c r="K285" i="3"/>
  <c r="G285" i="3"/>
  <c r="K284" i="3"/>
  <c r="G284" i="3"/>
  <c r="U279" i="3"/>
  <c r="O49" i="2" s="1"/>
  <c r="S279" i="3"/>
  <c r="M49" i="2" s="1"/>
  <c r="Q279" i="3"/>
  <c r="O279" i="3"/>
  <c r="K49" i="2" s="1"/>
  <c r="M279" i="3"/>
  <c r="K278" i="3"/>
  <c r="G278" i="3"/>
  <c r="K277" i="3"/>
  <c r="G277" i="3"/>
  <c r="K276" i="3"/>
  <c r="G276" i="3"/>
  <c r="K275" i="3"/>
  <c r="G275" i="3"/>
  <c r="K274" i="3"/>
  <c r="K279" i="3" s="1"/>
  <c r="G274" i="3"/>
  <c r="G279" i="3" s="1"/>
  <c r="U269" i="3"/>
  <c r="S269" i="3"/>
  <c r="Q269" i="3"/>
  <c r="O269" i="3"/>
  <c r="M269" i="3"/>
  <c r="K268" i="3"/>
  <c r="G268" i="3"/>
  <c r="K267" i="3"/>
  <c r="G267" i="3"/>
  <c r="K266" i="3"/>
  <c r="G266" i="3"/>
  <c r="K265" i="3"/>
  <c r="G265" i="3"/>
  <c r="K264" i="3"/>
  <c r="K269" i="3" s="1"/>
  <c r="G264" i="3"/>
  <c r="G269" i="3" s="1"/>
  <c r="U259" i="3"/>
  <c r="O47" i="2" s="1"/>
  <c r="S259" i="3"/>
  <c r="M47" i="2" s="1"/>
  <c r="Q259" i="3"/>
  <c r="L47" i="2" s="1"/>
  <c r="O259" i="3"/>
  <c r="K47" i="2" s="1"/>
  <c r="M259" i="3"/>
  <c r="J47" i="2" s="1"/>
  <c r="K258" i="3"/>
  <c r="G258" i="3"/>
  <c r="K257" i="3"/>
  <c r="G257" i="3"/>
  <c r="K256" i="3"/>
  <c r="G256" i="3"/>
  <c r="K255" i="3"/>
  <c r="G255" i="3"/>
  <c r="K254" i="3"/>
  <c r="K259" i="3" s="1"/>
  <c r="G254" i="3"/>
  <c r="G259" i="3" s="1"/>
  <c r="U249" i="3"/>
  <c r="O46" i="2" s="1"/>
  <c r="S249" i="3"/>
  <c r="M46" i="2" s="1"/>
  <c r="Q249" i="3"/>
  <c r="L46" i="2" s="1"/>
  <c r="O249" i="3"/>
  <c r="K46" i="2" s="1"/>
  <c r="M249" i="3"/>
  <c r="J46" i="2" s="1"/>
  <c r="K248" i="3"/>
  <c r="G248" i="3"/>
  <c r="K247" i="3"/>
  <c r="G247" i="3"/>
  <c r="K246" i="3"/>
  <c r="G246" i="3"/>
  <c r="K245" i="3"/>
  <c r="G245" i="3"/>
  <c r="K244" i="3"/>
  <c r="G244" i="3"/>
  <c r="U239" i="3"/>
  <c r="O45" i="2" s="1"/>
  <c r="S239" i="3"/>
  <c r="M45" i="2" s="1"/>
  <c r="Q239" i="3"/>
  <c r="L45" i="2" s="1"/>
  <c r="O239" i="3"/>
  <c r="M239" i="3"/>
  <c r="K238" i="3"/>
  <c r="G238" i="3"/>
  <c r="K237" i="3"/>
  <c r="G237" i="3"/>
  <c r="K236" i="3"/>
  <c r="G236" i="3"/>
  <c r="K235" i="3"/>
  <c r="G235" i="3"/>
  <c r="K234" i="3"/>
  <c r="K239" i="3" s="1"/>
  <c r="G234" i="3"/>
  <c r="G239" i="3" s="1"/>
  <c r="U229" i="3"/>
  <c r="S229" i="3"/>
  <c r="Q229" i="3"/>
  <c r="O229" i="3"/>
  <c r="M229" i="3"/>
  <c r="K228" i="3"/>
  <c r="G228" i="3"/>
  <c r="K227" i="3"/>
  <c r="G227" i="3"/>
  <c r="K226" i="3"/>
  <c r="G226" i="3"/>
  <c r="K225" i="3"/>
  <c r="G225" i="3"/>
  <c r="K224" i="3"/>
  <c r="K229" i="3" s="1"/>
  <c r="G224" i="3"/>
  <c r="G229" i="3" s="1"/>
  <c r="U219" i="3"/>
  <c r="O43" i="2" s="1"/>
  <c r="S219" i="3"/>
  <c r="M43" i="2" s="1"/>
  <c r="Q219" i="3"/>
  <c r="L43" i="2" s="1"/>
  <c r="O219" i="3"/>
  <c r="K43" i="2" s="1"/>
  <c r="M219" i="3"/>
  <c r="J43" i="2" s="1"/>
  <c r="K218" i="3"/>
  <c r="G218" i="3"/>
  <c r="K217" i="3"/>
  <c r="G217" i="3"/>
  <c r="K216" i="3"/>
  <c r="G216" i="3"/>
  <c r="K215" i="3"/>
  <c r="G215" i="3"/>
  <c r="K214" i="3"/>
  <c r="K219" i="3" s="1"/>
  <c r="G214" i="3"/>
  <c r="G219" i="3" s="1"/>
  <c r="U209" i="3"/>
  <c r="S209" i="3"/>
  <c r="M42" i="2" s="1"/>
  <c r="Q209" i="3"/>
  <c r="L42" i="2" s="1"/>
  <c r="O209" i="3"/>
  <c r="M209" i="3"/>
  <c r="J42" i="2" s="1"/>
  <c r="K208" i="3"/>
  <c r="G208" i="3"/>
  <c r="K207" i="3"/>
  <c r="G207" i="3"/>
  <c r="K206" i="3"/>
  <c r="G206" i="3"/>
  <c r="K205" i="3"/>
  <c r="G205" i="3"/>
  <c r="K204" i="3"/>
  <c r="G204" i="3"/>
  <c r="U199" i="3"/>
  <c r="S199" i="3"/>
  <c r="M41" i="2" s="1"/>
  <c r="Q199" i="3"/>
  <c r="L41" i="2" s="1"/>
  <c r="O199" i="3"/>
  <c r="K41" i="2" s="1"/>
  <c r="M199" i="3"/>
  <c r="K198" i="3"/>
  <c r="G198" i="3"/>
  <c r="K197" i="3"/>
  <c r="G197" i="3"/>
  <c r="K196" i="3"/>
  <c r="G196" i="3"/>
  <c r="K195" i="3"/>
  <c r="G195" i="3"/>
  <c r="K194" i="3"/>
  <c r="K199" i="3" s="1"/>
  <c r="G194" i="3"/>
  <c r="U179" i="3"/>
  <c r="S179" i="3"/>
  <c r="Q179" i="3"/>
  <c r="L39" i="2" s="1"/>
  <c r="O179" i="3"/>
  <c r="K39" i="2" s="1"/>
  <c r="M179" i="3"/>
  <c r="J39" i="2" s="1"/>
  <c r="K178" i="3"/>
  <c r="G178" i="3"/>
  <c r="K177" i="3"/>
  <c r="G177" i="3"/>
  <c r="K176" i="3"/>
  <c r="G176" i="3"/>
  <c r="K175" i="3"/>
  <c r="G175" i="3"/>
  <c r="K174" i="3"/>
  <c r="K179" i="3" s="1"/>
  <c r="G174" i="3"/>
  <c r="G179" i="3" s="1"/>
  <c r="U169" i="3"/>
  <c r="S169" i="3"/>
  <c r="Q169" i="3"/>
  <c r="O169" i="3"/>
  <c r="M169" i="3"/>
  <c r="K168" i="3"/>
  <c r="G168" i="3"/>
  <c r="K167" i="3"/>
  <c r="G167" i="3"/>
  <c r="K166" i="3"/>
  <c r="G166" i="3"/>
  <c r="K165" i="3"/>
  <c r="G165" i="3"/>
  <c r="K164" i="3"/>
  <c r="K169" i="3" s="1"/>
  <c r="G164" i="3"/>
  <c r="G169" i="3" s="1"/>
  <c r="U159" i="3"/>
  <c r="S159" i="3"/>
  <c r="Q159" i="3"/>
  <c r="O159" i="3"/>
  <c r="M159" i="3"/>
  <c r="K158" i="3"/>
  <c r="G158" i="3"/>
  <c r="K157" i="3"/>
  <c r="G157" i="3"/>
  <c r="K156" i="3"/>
  <c r="G156" i="3"/>
  <c r="K155" i="3"/>
  <c r="G155" i="3"/>
  <c r="K154" i="3"/>
  <c r="G154" i="3"/>
  <c r="U149" i="3"/>
  <c r="S149" i="3"/>
  <c r="Q149" i="3"/>
  <c r="O149" i="3"/>
  <c r="M149" i="3"/>
  <c r="K148" i="3"/>
  <c r="G148" i="3"/>
  <c r="K147" i="3"/>
  <c r="G147" i="3"/>
  <c r="K146" i="3"/>
  <c r="G146" i="3"/>
  <c r="K145" i="3"/>
  <c r="G145" i="3"/>
  <c r="K144" i="3"/>
  <c r="G144" i="3"/>
  <c r="U139" i="3"/>
  <c r="S139" i="3"/>
  <c r="Q139" i="3"/>
  <c r="O139" i="3"/>
  <c r="M139" i="3"/>
  <c r="K138" i="3"/>
  <c r="G138" i="3"/>
  <c r="K137" i="3"/>
  <c r="G137" i="3"/>
  <c r="K136" i="3"/>
  <c r="G136" i="3"/>
  <c r="K135" i="3"/>
  <c r="G135" i="3"/>
  <c r="K134" i="3"/>
  <c r="K139" i="3" s="1"/>
  <c r="G134" i="3"/>
  <c r="G139" i="3" s="1"/>
  <c r="U129" i="3"/>
  <c r="S129" i="3"/>
  <c r="Q129" i="3"/>
  <c r="O129" i="3"/>
  <c r="M129" i="3"/>
  <c r="K128" i="3"/>
  <c r="G128" i="3"/>
  <c r="K127" i="3"/>
  <c r="G127" i="3"/>
  <c r="K126" i="3"/>
  <c r="G126" i="3"/>
  <c r="K125" i="3"/>
  <c r="G125" i="3"/>
  <c r="K124" i="3"/>
  <c r="K129" i="3" s="1"/>
  <c r="G124" i="3"/>
  <c r="G129" i="3" s="1"/>
  <c r="U119" i="3"/>
  <c r="S119" i="3"/>
  <c r="Q119" i="3"/>
  <c r="O119" i="3"/>
  <c r="M119" i="3"/>
  <c r="K118" i="3"/>
  <c r="G118" i="3"/>
  <c r="K117" i="3"/>
  <c r="G117" i="3"/>
  <c r="K116" i="3"/>
  <c r="G116" i="3"/>
  <c r="K115" i="3"/>
  <c r="G115" i="3"/>
  <c r="K114" i="3"/>
  <c r="G114" i="3"/>
  <c r="U109" i="3"/>
  <c r="S109" i="3"/>
  <c r="Q109" i="3"/>
  <c r="O109" i="3"/>
  <c r="M109" i="3"/>
  <c r="K108" i="3"/>
  <c r="G108" i="3"/>
  <c r="K107" i="3"/>
  <c r="G107" i="3"/>
  <c r="K106" i="3"/>
  <c r="G106" i="3"/>
  <c r="K105" i="3"/>
  <c r="G105" i="3"/>
  <c r="K104" i="3"/>
  <c r="G104" i="3"/>
  <c r="U99" i="3"/>
  <c r="S99" i="3"/>
  <c r="Q99" i="3"/>
  <c r="O99" i="3"/>
  <c r="M99" i="3"/>
  <c r="K98" i="3"/>
  <c r="G98" i="3"/>
  <c r="K97" i="3"/>
  <c r="G97" i="3"/>
  <c r="K96" i="3"/>
  <c r="G96" i="3"/>
  <c r="K95" i="3"/>
  <c r="G95" i="3"/>
  <c r="K94" i="3"/>
  <c r="K99" i="3" s="1"/>
  <c r="G94" i="3"/>
  <c r="G99" i="3" s="1"/>
  <c r="U89" i="3"/>
  <c r="S89" i="3"/>
  <c r="Q89" i="3"/>
  <c r="O89" i="3"/>
  <c r="M89" i="3"/>
  <c r="K88" i="3"/>
  <c r="G88" i="3"/>
  <c r="K87" i="3"/>
  <c r="G87" i="3"/>
  <c r="K86" i="3"/>
  <c r="G86" i="3"/>
  <c r="K85" i="3"/>
  <c r="G85" i="3"/>
  <c r="K84" i="3"/>
  <c r="G84" i="3"/>
  <c r="G89" i="3" s="1"/>
  <c r="U79" i="3"/>
  <c r="S79" i="3"/>
  <c r="Q79" i="3"/>
  <c r="O79" i="3"/>
  <c r="M79" i="3"/>
  <c r="K78" i="3"/>
  <c r="G78" i="3"/>
  <c r="K77" i="3"/>
  <c r="G77" i="3"/>
  <c r="K76" i="3"/>
  <c r="G76" i="3"/>
  <c r="K75" i="3"/>
  <c r="G75" i="3"/>
  <c r="K74" i="3"/>
  <c r="G74" i="3"/>
  <c r="U69" i="3"/>
  <c r="S69" i="3"/>
  <c r="Q69" i="3"/>
  <c r="O69" i="3"/>
  <c r="M69" i="3"/>
  <c r="K68" i="3"/>
  <c r="G68" i="3"/>
  <c r="K67" i="3"/>
  <c r="G67" i="3"/>
  <c r="K66" i="3"/>
  <c r="G66" i="3"/>
  <c r="K65" i="3"/>
  <c r="G65" i="3"/>
  <c r="K64" i="3"/>
  <c r="G64" i="3"/>
  <c r="U59" i="3"/>
  <c r="S59" i="3"/>
  <c r="Q59" i="3"/>
  <c r="O59" i="3"/>
  <c r="M59" i="3"/>
  <c r="K58" i="3"/>
  <c r="K57" i="3"/>
  <c r="K56" i="3"/>
  <c r="K55" i="3"/>
  <c r="K54" i="3"/>
  <c r="G59" i="3"/>
  <c r="U49" i="3"/>
  <c r="S49" i="3"/>
  <c r="Q49" i="3"/>
  <c r="O49" i="3"/>
  <c r="M49" i="3"/>
  <c r="K48" i="3"/>
  <c r="K47" i="3"/>
  <c r="K46" i="3"/>
  <c r="K45" i="3"/>
  <c r="K44" i="3"/>
  <c r="G49" i="3"/>
  <c r="K34" i="3"/>
  <c r="K35" i="3"/>
  <c r="U39" i="3"/>
  <c r="S39" i="3"/>
  <c r="Q39" i="3"/>
  <c r="O39" i="3"/>
  <c r="M39" i="3"/>
  <c r="K38" i="3"/>
  <c r="K37" i="3"/>
  <c r="K36" i="3"/>
  <c r="D64" i="10"/>
  <c r="D51" i="10"/>
  <c r="D38" i="10"/>
  <c r="I25" i="10"/>
  <c r="D25" i="10"/>
  <c r="B53" i="2"/>
  <c r="B52" i="2"/>
  <c r="B50" i="2"/>
  <c r="B49" i="2"/>
  <c r="B48" i="2"/>
  <c r="B47" i="2"/>
  <c r="B46" i="2"/>
  <c r="B45" i="2"/>
  <c r="B44" i="2"/>
  <c r="B43" i="2"/>
  <c r="Q43" i="2" s="1"/>
  <c r="B42" i="2"/>
  <c r="Q42" i="2" s="1"/>
  <c r="B41" i="2"/>
  <c r="B40" i="2"/>
  <c r="Q40" i="2" s="1"/>
  <c r="B39" i="2"/>
  <c r="Q39" i="2" s="1"/>
  <c r="B38" i="2"/>
  <c r="Q38" i="2" s="1"/>
  <c r="B36" i="2"/>
  <c r="B35" i="2"/>
  <c r="Q35" i="2" s="1"/>
  <c r="B34" i="2"/>
  <c r="Q34" i="2" s="1"/>
  <c r="B33" i="2"/>
  <c r="B32" i="2"/>
  <c r="Q32" i="2" s="1"/>
  <c r="B31" i="2"/>
  <c r="B30" i="2"/>
  <c r="B27" i="2"/>
  <c r="Q27" i="2" s="1"/>
  <c r="B26" i="2"/>
  <c r="Q26" i="2" s="1"/>
  <c r="B25" i="2"/>
  <c r="Q25" i="2" s="1"/>
  <c r="E28" i="2"/>
  <c r="D28" i="2"/>
  <c r="D24" i="2"/>
  <c r="G38" i="2"/>
  <c r="F41" i="2"/>
  <c r="G52" i="2"/>
  <c r="G51" i="2"/>
  <c r="G47" i="2"/>
  <c r="G48" i="2"/>
  <c r="G46" i="2"/>
  <c r="G45" i="2"/>
  <c r="M53" i="2"/>
  <c r="G28" i="2"/>
  <c r="G39" i="2"/>
  <c r="F47" i="2"/>
  <c r="F46" i="2"/>
  <c r="F45" i="2"/>
  <c r="G43" i="2"/>
  <c r="F43" i="2"/>
  <c r="G42" i="2"/>
  <c r="F42" i="2"/>
  <c r="G41" i="2"/>
  <c r="G40" i="2"/>
  <c r="F40" i="2"/>
  <c r="G44" i="2"/>
  <c r="F44" i="2"/>
  <c r="E52" i="2"/>
  <c r="E51" i="2"/>
  <c r="E50" i="2"/>
  <c r="E49" i="2"/>
  <c r="E48" i="2"/>
  <c r="E47" i="2"/>
  <c r="E46" i="2"/>
  <c r="E45" i="2"/>
  <c r="E44" i="2"/>
  <c r="E43" i="2"/>
  <c r="E42" i="2"/>
  <c r="E41" i="2"/>
  <c r="E40" i="2"/>
  <c r="D53" i="2"/>
  <c r="D52" i="2"/>
  <c r="D51" i="2"/>
  <c r="D50" i="2"/>
  <c r="D49" i="2"/>
  <c r="D48" i="2"/>
  <c r="D47" i="2"/>
  <c r="D46" i="2"/>
  <c r="D45" i="2"/>
  <c r="D44" i="2"/>
  <c r="D43" i="2"/>
  <c r="D42" i="2"/>
  <c r="D41" i="2"/>
  <c r="D40" i="2"/>
  <c r="F39" i="2"/>
  <c r="E39" i="2"/>
  <c r="D39" i="2"/>
  <c r="C53" i="2"/>
  <c r="C52" i="2"/>
  <c r="C51" i="2"/>
  <c r="C50" i="2"/>
  <c r="C49" i="2"/>
  <c r="C48" i="2"/>
  <c r="C47" i="2"/>
  <c r="C46" i="2"/>
  <c r="C45" i="2"/>
  <c r="C44" i="2"/>
  <c r="C43" i="2"/>
  <c r="C42" i="2"/>
  <c r="C41" i="2"/>
  <c r="C40" i="2"/>
  <c r="C39" i="2"/>
  <c r="J48" i="2"/>
  <c r="K48" i="2"/>
  <c r="L48" i="2"/>
  <c r="M48" i="2"/>
  <c r="O48" i="2"/>
  <c r="J49" i="2"/>
  <c r="L49" i="2"/>
  <c r="J52" i="2"/>
  <c r="M52" i="2"/>
  <c r="O52" i="2"/>
  <c r="J53" i="2"/>
  <c r="J45" i="2"/>
  <c r="K45" i="2"/>
  <c r="J44" i="2"/>
  <c r="K44" i="2"/>
  <c r="L44" i="2"/>
  <c r="M44" i="2"/>
  <c r="O44" i="2"/>
  <c r="K42" i="2"/>
  <c r="O42" i="2"/>
  <c r="J41" i="2"/>
  <c r="O41" i="2"/>
  <c r="M39" i="2"/>
  <c r="O39" i="2"/>
  <c r="G199" i="3" l="1"/>
  <c r="K59" i="3"/>
  <c r="K49" i="3"/>
  <c r="V49" i="3" s="1"/>
  <c r="K39" i="3"/>
  <c r="G119" i="3"/>
  <c r="V119" i="3" s="1"/>
  <c r="G159" i="3"/>
  <c r="V159" i="3" s="1"/>
  <c r="K79" i="3"/>
  <c r="G39" i="3"/>
  <c r="V259" i="3"/>
  <c r="K119" i="3"/>
  <c r="G69" i="3"/>
  <c r="G209" i="3"/>
  <c r="H42" i="2" s="1"/>
  <c r="G289" i="3"/>
  <c r="H50" i="2" s="1"/>
  <c r="G149" i="3"/>
  <c r="V149" i="3" s="1"/>
  <c r="K249" i="3"/>
  <c r="I46" i="2" s="1"/>
  <c r="K109" i="3"/>
  <c r="K149" i="3"/>
  <c r="K159" i="3"/>
  <c r="K289" i="3"/>
  <c r="G309" i="3"/>
  <c r="V309" i="3" s="1"/>
  <c r="K89" i="3"/>
  <c r="V89" i="3" s="1"/>
  <c r="G249" i="3"/>
  <c r="V249" i="3" s="1"/>
  <c r="K69" i="3"/>
  <c r="G109" i="3"/>
  <c r="K209" i="3"/>
  <c r="G189" i="3"/>
  <c r="H40" i="2" s="1"/>
  <c r="E64" i="10"/>
  <c r="G79" i="3"/>
  <c r="V319" i="3"/>
  <c r="V299" i="3"/>
  <c r="V279" i="3"/>
  <c r="V269" i="3"/>
  <c r="V239" i="3"/>
  <c r="V229" i="3"/>
  <c r="V219" i="3"/>
  <c r="V199" i="3"/>
  <c r="V179" i="3"/>
  <c r="V169" i="3"/>
  <c r="V139" i="3"/>
  <c r="V129" i="3"/>
  <c r="V99" i="3"/>
  <c r="V59" i="3"/>
  <c r="I40" i="2"/>
  <c r="H47" i="2"/>
  <c r="I43" i="2"/>
  <c r="I44" i="2"/>
  <c r="I52" i="2"/>
  <c r="H45" i="2"/>
  <c r="H48" i="2"/>
  <c r="I51" i="2"/>
  <c r="I53" i="2"/>
  <c r="H53" i="2"/>
  <c r="N53" i="2" s="1"/>
  <c r="P53" i="2" s="1"/>
  <c r="Q53" i="2" s="1"/>
  <c r="I45" i="2"/>
  <c r="I48" i="2"/>
  <c r="I49" i="2"/>
  <c r="I41" i="2"/>
  <c r="I39" i="2"/>
  <c r="I47" i="2"/>
  <c r="H49" i="2"/>
  <c r="H39" i="2"/>
  <c r="H43" i="2"/>
  <c r="V79" i="3" l="1"/>
  <c r="V69" i="3"/>
  <c r="V39" i="3"/>
  <c r="V289" i="3"/>
  <c r="V189" i="3"/>
  <c r="H52" i="2"/>
  <c r="H46" i="2"/>
  <c r="V209" i="3"/>
  <c r="V109" i="3"/>
  <c r="I42" i="2"/>
  <c r="I50" i="2"/>
  <c r="N40" i="2"/>
  <c r="P40" i="2" s="1"/>
  <c r="N47" i="2"/>
  <c r="P47" i="2" s="1"/>
  <c r="N46" i="2"/>
  <c r="P46" i="2" s="1"/>
  <c r="N42" i="2"/>
  <c r="P42" i="2" s="1"/>
  <c r="N50" i="2"/>
  <c r="P50" i="2" s="1"/>
  <c r="N39" i="2"/>
  <c r="P39" i="2" s="1"/>
  <c r="N49" i="2"/>
  <c r="P49" i="2" s="1"/>
  <c r="Q49" i="2" s="1"/>
  <c r="N52" i="2"/>
  <c r="P52" i="2" s="1"/>
  <c r="Q52" i="2" s="1"/>
  <c r="N48" i="2"/>
  <c r="P48" i="2" s="1"/>
  <c r="N43" i="2"/>
  <c r="P43" i="2" s="1"/>
  <c r="N45" i="2"/>
  <c r="P45" i="2" s="1"/>
  <c r="H44" i="2"/>
  <c r="N44" i="2" s="1"/>
  <c r="P44" i="2" s="1"/>
  <c r="H41" i="2"/>
  <c r="N41" i="2" s="1"/>
  <c r="P41" i="2" s="1"/>
  <c r="H51" i="2"/>
  <c r="N51" i="2" s="1"/>
  <c r="P51" i="2" s="1"/>
  <c r="Q51" i="2" s="1"/>
  <c r="F24" i="2"/>
  <c r="G24" i="2"/>
  <c r="G37" i="2"/>
  <c r="G26" i="2"/>
  <c r="D33" i="2"/>
  <c r="G27" i="2"/>
  <c r="G25" i="2"/>
  <c r="E26" i="2"/>
  <c r="F38" i="2"/>
  <c r="E38" i="2"/>
  <c r="D38" i="2"/>
  <c r="C38" i="2"/>
  <c r="F37" i="2"/>
  <c r="E37" i="2"/>
  <c r="D37" i="2"/>
  <c r="C37" i="2"/>
  <c r="G36" i="2"/>
  <c r="F36" i="2"/>
  <c r="E36" i="2"/>
  <c r="D36" i="2"/>
  <c r="C36" i="2"/>
  <c r="G35" i="2"/>
  <c r="F35" i="2"/>
  <c r="E35" i="2"/>
  <c r="D35" i="2"/>
  <c r="C35" i="2"/>
  <c r="G34" i="2"/>
  <c r="F34" i="2"/>
  <c r="E34" i="2"/>
  <c r="D34" i="2"/>
  <c r="C34" i="2"/>
  <c r="G33" i="2"/>
  <c r="F33" i="2"/>
  <c r="E33" i="2"/>
  <c r="C33" i="2"/>
  <c r="G32" i="2"/>
  <c r="F32" i="2"/>
  <c r="E32" i="2"/>
  <c r="D32" i="2"/>
  <c r="C32" i="2"/>
  <c r="G31" i="2"/>
  <c r="F31" i="2"/>
  <c r="E31" i="2"/>
  <c r="D31" i="2"/>
  <c r="C31" i="2"/>
  <c r="G30" i="2"/>
  <c r="F30" i="2"/>
  <c r="E30" i="2"/>
  <c r="D30" i="2"/>
  <c r="C30" i="2"/>
  <c r="G29" i="2"/>
  <c r="F29" i="2"/>
  <c r="E29" i="2"/>
  <c r="D29" i="2"/>
  <c r="C29" i="2"/>
  <c r="M28" i="2"/>
  <c r="F28" i="2"/>
  <c r="C28" i="2"/>
  <c r="F27" i="2"/>
  <c r="E27" i="2"/>
  <c r="D27" i="2"/>
  <c r="C27" i="2"/>
  <c r="F26" i="2"/>
  <c r="D26" i="2"/>
  <c r="C26" i="2"/>
  <c r="F25" i="2"/>
  <c r="E25" i="2"/>
  <c r="D25" i="2"/>
  <c r="C25" i="2"/>
  <c r="E24" i="2"/>
  <c r="C24" i="2"/>
  <c r="O38" i="2"/>
  <c r="M38" i="2"/>
  <c r="L38" i="2"/>
  <c r="K38" i="2"/>
  <c r="J38" i="2"/>
  <c r="M37" i="2"/>
  <c r="L37" i="2"/>
  <c r="K37" i="2"/>
  <c r="J37" i="2"/>
  <c r="O36" i="2"/>
  <c r="M36" i="2"/>
  <c r="L36" i="2"/>
  <c r="K36" i="2"/>
  <c r="J36" i="2"/>
  <c r="K24" i="3"/>
  <c r="G24" i="3"/>
  <c r="K25" i="3"/>
  <c r="K27" i="3"/>
  <c r="O35" i="2"/>
  <c r="M35" i="2"/>
  <c r="L35" i="2"/>
  <c r="K35" i="2"/>
  <c r="J35" i="2"/>
  <c r="O34" i="2"/>
  <c r="M34" i="2"/>
  <c r="L34" i="2"/>
  <c r="K34" i="2"/>
  <c r="J34" i="2"/>
  <c r="O33" i="2"/>
  <c r="M33" i="2"/>
  <c r="L33" i="2"/>
  <c r="K33" i="2"/>
  <c r="J33" i="2"/>
  <c r="O32" i="2"/>
  <c r="M32" i="2"/>
  <c r="L32" i="2"/>
  <c r="K32" i="2"/>
  <c r="J32" i="2"/>
  <c r="O31" i="2"/>
  <c r="M31" i="2"/>
  <c r="L31" i="2"/>
  <c r="K31" i="2"/>
  <c r="J31" i="2"/>
  <c r="O30" i="2"/>
  <c r="M30" i="2"/>
  <c r="L30" i="2"/>
  <c r="K30" i="2"/>
  <c r="J30" i="2"/>
  <c r="O29" i="2"/>
  <c r="M29" i="2"/>
  <c r="L29" i="2"/>
  <c r="K29" i="2"/>
  <c r="J29" i="2"/>
  <c r="O28" i="2"/>
  <c r="L28" i="2"/>
  <c r="K28" i="2"/>
  <c r="J28" i="2"/>
  <c r="O27" i="2"/>
  <c r="M27" i="2"/>
  <c r="L27" i="2"/>
  <c r="K27" i="2"/>
  <c r="J27" i="2"/>
  <c r="O26" i="2"/>
  <c r="M26" i="2"/>
  <c r="L26" i="2"/>
  <c r="K26" i="2"/>
  <c r="J26" i="2"/>
  <c r="O25" i="2"/>
  <c r="M25" i="2"/>
  <c r="L25" i="2"/>
  <c r="K25" i="2"/>
  <c r="J25" i="2"/>
  <c r="G28" i="3"/>
  <c r="K28" i="3"/>
  <c r="K12" i="3"/>
  <c r="K13" i="3"/>
  <c r="K14" i="3"/>
  <c r="K15" i="3"/>
  <c r="E64" i="2" l="1"/>
  <c r="F64" i="2"/>
  <c r="D59" i="2"/>
  <c r="H38" i="2"/>
  <c r="H37" i="2"/>
  <c r="I38" i="2"/>
  <c r="I37" i="2"/>
  <c r="I36" i="2"/>
  <c r="O37" i="2"/>
  <c r="H33" i="2"/>
  <c r="H25" i="2"/>
  <c r="H29" i="2"/>
  <c r="I31" i="2"/>
  <c r="I27" i="2"/>
  <c r="H28" i="2"/>
  <c r="I28" i="2"/>
  <c r="I25" i="2"/>
  <c r="H32" i="2"/>
  <c r="I32" i="2"/>
  <c r="H35" i="2"/>
  <c r="I35" i="2"/>
  <c r="H34" i="2"/>
  <c r="I26" i="2"/>
  <c r="I30" i="2"/>
  <c r="I34" i="2"/>
  <c r="N28" i="2" l="1"/>
  <c r="P28" i="2" s="1"/>
  <c r="N25" i="2"/>
  <c r="P25" i="2" s="1"/>
  <c r="N34" i="2"/>
  <c r="P34" i="2" s="1"/>
  <c r="N35" i="2"/>
  <c r="P35" i="2" s="1"/>
  <c r="N32" i="2"/>
  <c r="P32" i="2" s="1"/>
  <c r="N37" i="2"/>
  <c r="P37" i="2" s="1"/>
  <c r="N38" i="2"/>
  <c r="P38" i="2" s="1"/>
  <c r="H30" i="2"/>
  <c r="N30" i="2" s="1"/>
  <c r="P30" i="2" s="1"/>
  <c r="Q30" i="2" s="1"/>
  <c r="H36" i="2"/>
  <c r="N36" i="2" s="1"/>
  <c r="P36" i="2" s="1"/>
  <c r="I33" i="2"/>
  <c r="N33" i="2" s="1"/>
  <c r="P33" i="2" s="1"/>
  <c r="I29" i="2"/>
  <c r="N29" i="2" s="1"/>
  <c r="P29" i="2" s="1"/>
  <c r="H27" i="2"/>
  <c r="N27" i="2" s="1"/>
  <c r="P27" i="2" s="1"/>
  <c r="H31" i="2"/>
  <c r="N31" i="2" s="1"/>
  <c r="P31" i="2" s="1"/>
  <c r="H26" i="2"/>
  <c r="N26" i="2" s="1"/>
  <c r="P26" i="2" s="1"/>
  <c r="F59" i="2" l="1"/>
  <c r="E59" i="2"/>
  <c r="Q59" i="2"/>
  <c r="U29" i="3"/>
  <c r="O24" i="2" s="1"/>
  <c r="Q29" i="3"/>
  <c r="L24" i="2" s="1"/>
  <c r="L54" i="2" s="1"/>
  <c r="S29" i="3"/>
  <c r="M24" i="2" s="1"/>
  <c r="M54" i="2" s="1"/>
  <c r="M29" i="3"/>
  <c r="J24" i="2" s="1"/>
  <c r="J54" i="2" s="1"/>
  <c r="O29" i="3"/>
  <c r="K24" i="2" s="1"/>
  <c r="K26" i="3"/>
  <c r="U16" i="3"/>
  <c r="Q16" i="3"/>
  <c r="S16" i="3"/>
  <c r="M16" i="3"/>
  <c r="O16" i="3"/>
  <c r="K11" i="3"/>
  <c r="G15" i="3"/>
  <c r="G14" i="3"/>
  <c r="G13" i="3"/>
  <c r="G12" i="3"/>
  <c r="G11" i="3"/>
  <c r="O54" i="2" l="1"/>
  <c r="E65" i="2"/>
  <c r="F65" i="2"/>
  <c r="Q69" i="2" s="1"/>
  <c r="Q68" i="2"/>
  <c r="E63" i="2"/>
  <c r="K54" i="2"/>
  <c r="D58" i="2" s="1"/>
  <c r="D60" i="2"/>
  <c r="K29" i="3"/>
  <c r="I24" i="2" s="1"/>
  <c r="I54" i="2" s="1"/>
  <c r="K16" i="3"/>
  <c r="G16" i="3"/>
  <c r="V16" i="3" l="1"/>
  <c r="G26" i="3" l="1"/>
  <c r="G27" i="3"/>
  <c r="G25" i="3"/>
  <c r="G29" i="3" l="1"/>
  <c r="H24" i="2" s="1"/>
  <c r="H54" i="2" l="1"/>
  <c r="N24" i="2"/>
  <c r="V29" i="3"/>
  <c r="P24" i="2" l="1"/>
  <c r="E60" i="2"/>
  <c r="F60" i="2"/>
  <c r="N54" i="2"/>
  <c r="P54" i="2" l="1"/>
  <c r="Q56" i="2" s="1"/>
  <c r="Q24" i="2"/>
  <c r="Q54" i="2" s="1"/>
  <c r="Q58" i="2" s="1"/>
  <c r="Q66" i="2"/>
  <c r="Q71" i="2" s="1"/>
  <c r="Q67" i="2"/>
  <c r="E58" i="2"/>
  <c r="Q60" i="2" l="1"/>
  <c r="Q72" i="2" l="1"/>
  <c r="Q75" i="2" s="1"/>
  <c r="Q76" i="2" s="1"/>
</calcChain>
</file>

<file path=xl/sharedStrings.xml><?xml version="1.0" encoding="utf-8"?>
<sst xmlns="http://schemas.openxmlformats.org/spreadsheetml/2006/main" count="1317" uniqueCount="190">
  <si>
    <t>Einreichnummer</t>
  </si>
  <si>
    <t>Act</t>
  </si>
  <si>
    <t>VÖ Termin</t>
  </si>
  <si>
    <t>Titel der Tournee</t>
  </si>
  <si>
    <t>Tourneezeitraum</t>
  </si>
  <si>
    <t>Konzertdaten</t>
  </si>
  <si>
    <t>Kosten</t>
  </si>
  <si>
    <t>Einnahmen</t>
  </si>
  <si>
    <t>Ergebnis</t>
  </si>
  <si>
    <t>Datum</t>
  </si>
  <si>
    <t>Ort</t>
  </si>
  <si>
    <t>venue</t>
  </si>
  <si>
    <t>Art</t>
  </si>
  <si>
    <t>status</t>
  </si>
  <si>
    <t>Honorare</t>
  </si>
  <si>
    <t>Personal</t>
  </si>
  <si>
    <t>Technik</t>
  </si>
  <si>
    <t>Spesen</t>
  </si>
  <si>
    <t>Sonstiges</t>
  </si>
  <si>
    <t>Beispiel</t>
  </si>
  <si>
    <t>pax</t>
  </si>
  <si>
    <t>Gage</t>
  </si>
  <si>
    <t>gesamt</t>
  </si>
  <si>
    <t>Funktion</t>
  </si>
  <si>
    <t>Position</t>
  </si>
  <si>
    <t>Betrag</t>
  </si>
  <si>
    <t>Wien</t>
  </si>
  <si>
    <t>FOH</t>
  </si>
  <si>
    <t>In ear monitoring</t>
  </si>
  <si>
    <t>Hotel</t>
  </si>
  <si>
    <t>Fixgage</t>
  </si>
  <si>
    <t>Flex</t>
  </si>
  <si>
    <t>Licht</t>
  </si>
  <si>
    <t>social media</t>
  </si>
  <si>
    <t>Tourmanagement</t>
  </si>
  <si>
    <t>Eintrittsbeteiligung</t>
  </si>
  <si>
    <t xml:space="preserve">Konzert </t>
  </si>
  <si>
    <t>PR</t>
  </si>
  <si>
    <t>Sponsoring</t>
  </si>
  <si>
    <t>fixiert</t>
  </si>
  <si>
    <t>Zuschuss</t>
  </si>
  <si>
    <t>Musiker:innen</t>
  </si>
  <si>
    <t>Kommentar / Detail</t>
  </si>
  <si>
    <t>gefördertes Album</t>
  </si>
  <si>
    <t>max. Förderhöhe</t>
  </si>
  <si>
    <t>Personen</t>
  </si>
  <si>
    <t>Allgemeine Einnahmen</t>
  </si>
  <si>
    <t>Veranstaltungsdaten</t>
  </si>
  <si>
    <t xml:space="preserve">Technikmiete                                 </t>
  </si>
  <si>
    <t>Musiker:innen Gagen</t>
  </si>
  <si>
    <t>Daten</t>
  </si>
  <si>
    <r>
      <t xml:space="preserve">Technikmiete                               </t>
    </r>
    <r>
      <rPr>
        <sz val="10"/>
        <color theme="0" tint="-0.499984740745262"/>
        <rFont val="Calibri"/>
        <family val="2"/>
        <scheme val="minor"/>
      </rPr>
      <t xml:space="preserve">  </t>
    </r>
  </si>
  <si>
    <r>
      <t xml:space="preserve">Spesen </t>
    </r>
    <r>
      <rPr>
        <sz val="10"/>
        <color theme="0" tint="-0.499984740745262"/>
        <rFont val="Calibri"/>
        <family val="2"/>
        <scheme val="minor"/>
      </rPr>
      <t>(Fahrtkosten, KFZ Miete, Unterkunft, ...)</t>
    </r>
  </si>
  <si>
    <r>
      <t xml:space="preserve">Einnahmen </t>
    </r>
    <r>
      <rPr>
        <sz val="10"/>
        <color theme="0" tint="-0.499984740745262"/>
        <rFont val="Calibri"/>
        <family val="2"/>
        <scheme val="minor"/>
      </rPr>
      <t>(Gagen, Eintrittsbeteiligungen, Sponsoring, Zuschüsse)</t>
    </r>
  </si>
  <si>
    <t>KALKULATION EINZELNE SHOWS</t>
  </si>
  <si>
    <t>vorsteuerabzugsberechtigt</t>
  </si>
  <si>
    <t>Informationen zur Kalkulation</t>
  </si>
  <si>
    <t>→</t>
  </si>
  <si>
    <t>kalkulieren Sie  in den jeweiligen Arbeitsblättern</t>
  </si>
  <si>
    <t>bitte berücksichtigen</t>
  </si>
  <si>
    <t>maximaler Förderbetrag</t>
  </si>
  <si>
    <t>Bitte die blau unterlegten Felder ausfüllen !</t>
  </si>
  <si>
    <t>Honorar / Person</t>
  </si>
  <si>
    <t>Gage / Person</t>
  </si>
  <si>
    <t>Beantragter Förderbetrag</t>
  </si>
  <si>
    <t>Die Anerkennung der Höhe der kalkulierten Kosten für einzelne Positionen obliegt der die Einreichung beurteilenden Fachjury</t>
  </si>
  <si>
    <t>wichtig: Vorsteuerabzugsberechtigung: bitte führen Sie an, ob Sie vorsteuerabzugsberechtigt sind oder nicht</t>
  </si>
  <si>
    <t>- im Falle einer Vorsteuerabzugsberechtigung bitte netto kalkulieren</t>
  </si>
  <si>
    <t>- liegt keine Vorsteuerabzugsberechtigung vor, bitte brutto kalkulieren</t>
  </si>
  <si>
    <t>alle Kosten und Einnahmen, die einzelnen Shows zuordenbar sind</t>
  </si>
  <si>
    <t>bitte lesen Sie erst diese Informationen!</t>
  </si>
  <si>
    <t xml:space="preserve">alle Kosten und Einnahmen, die nicht einzelnen Shows zugeordnet werden ( z.B. übergeordnete Promotion, Equipmentmiete für den ganzen Tourneezeitraum, social media, Toursponsoring, etc.) </t>
  </si>
  <si>
    <t>Die Daten werden automatisch in die Kalkuaktionsübersicht (Arbeitsblatt "Übersicht") übertragen</t>
  </si>
  <si>
    <r>
      <t xml:space="preserve">- </t>
    </r>
    <r>
      <rPr>
        <b/>
        <sz val="11"/>
        <color theme="1"/>
        <rFont val="Calibri"/>
        <family val="2"/>
        <scheme val="minor"/>
      </rPr>
      <t>Investitionen</t>
    </r>
    <r>
      <rPr>
        <sz val="11"/>
        <color theme="1"/>
        <rFont val="Calibri"/>
        <family val="2"/>
        <scheme val="minor"/>
      </rPr>
      <t xml:space="preserve"> ( z.B. technisches Equipment ) können nicht angerechnet werden - jedoch Equipmentmiete für den Tourneezeitraum oder einzelne Konzerte</t>
    </r>
  </si>
  <si>
    <r>
      <t xml:space="preserve">- An </t>
    </r>
    <r>
      <rPr>
        <b/>
        <sz val="11"/>
        <color theme="1"/>
        <rFont val="Calibri"/>
        <family val="2"/>
        <scheme val="minor"/>
      </rPr>
      <t>km Geld</t>
    </r>
    <r>
      <rPr>
        <sz val="11"/>
        <color theme="1"/>
        <rFont val="Calibri"/>
        <family val="2"/>
        <scheme val="minor"/>
      </rPr>
      <t xml:space="preserve"> wird der offzielle Satz vom 0,42 € angerechnet</t>
    </r>
  </si>
  <si>
    <t>ALLGEMEINE DATEN</t>
  </si>
  <si>
    <t>Allgemeine/Pauschalkosten für die gesamte Tournee</t>
  </si>
  <si>
    <t>Individualkosten für einzelne Konzerte bitte nur auf dem Sheet „Kalkulation Shows“ angeben.</t>
  </si>
  <si>
    <t>Show 1</t>
  </si>
  <si>
    <t xml:space="preserve">Show 1 </t>
  </si>
  <si>
    <t>Show 2</t>
  </si>
  <si>
    <t>Show 3</t>
  </si>
  <si>
    <t>Show 4</t>
  </si>
  <si>
    <t>Show 5</t>
  </si>
  <si>
    <t>Show 6</t>
  </si>
  <si>
    <t>Show 7</t>
  </si>
  <si>
    <t>Show 8</t>
  </si>
  <si>
    <t>Show 9</t>
  </si>
  <si>
    <t>Show 10</t>
  </si>
  <si>
    <t>Show 11</t>
  </si>
  <si>
    <t>Show 12</t>
  </si>
  <si>
    <t>Show 13</t>
  </si>
  <si>
    <t>Show 14</t>
  </si>
  <si>
    <t>Show 15</t>
  </si>
  <si>
    <r>
      <t xml:space="preserve">- die </t>
    </r>
    <r>
      <rPr>
        <b/>
        <sz val="11"/>
        <color theme="1"/>
        <rFont val="Calibri"/>
        <family val="2"/>
        <scheme val="minor"/>
      </rPr>
      <t>Kalkulation als Excel-File</t>
    </r>
    <r>
      <rPr>
        <sz val="11"/>
        <color theme="1"/>
        <rFont val="Calibri"/>
        <family val="2"/>
        <scheme val="minor"/>
      </rPr>
      <t xml:space="preserve"> abgespeichert zusammen mit dem Einreichformular, Meldezettel sowie ggf. Gewerbeschein einreichen</t>
    </r>
  </si>
  <si>
    <r>
      <t xml:space="preserve">- vollständige Einreichunterlagen unter Angabe der Einreichnummer (= online Anmeldenummer) an </t>
    </r>
    <r>
      <rPr>
        <u/>
        <sz val="11"/>
        <rFont val="Calibri"/>
        <family val="2"/>
        <scheme val="minor"/>
      </rPr>
      <t>office@musikfonds.at</t>
    </r>
  </si>
  <si>
    <r>
      <t xml:space="preserve">- Online anmelden und Einreichformular ausfüllen: </t>
    </r>
    <r>
      <rPr>
        <u/>
        <sz val="11"/>
        <rFont val="Calibri"/>
        <family val="2"/>
        <scheme val="minor"/>
      </rPr>
      <t>https://www.toursupport.at/de/Einreichen/Login.htm</t>
    </r>
  </si>
  <si>
    <t>Name Antragsteller:in</t>
  </si>
  <si>
    <t>Einreichmodalitäten</t>
  </si>
  <si>
    <t>Ausgaben</t>
  </si>
  <si>
    <t xml:space="preserve">- der maximale Förderbetrag für alle Shows in Österreich beträgt 10.000 € </t>
  </si>
  <si>
    <t xml:space="preserve"> - bei einer reinen Österreichtournee: zumindest 3 Konzerte in 3 unterschiedlichen Bundesländern</t>
  </si>
  <si>
    <t xml:space="preserve"> - bei einer reinen Auslandstournee: zumindest 3 Konzerte, die nicht in derselben Stadt stattfinden</t>
  </si>
  <si>
    <t xml:space="preserve"> - bei Tourneen im In- und Ausland: zumindest drei Konzerte; die in unterschiedlichen Bundesländern oder im Ausland (nicht in derselben Stadt) stattfinden.</t>
  </si>
  <si>
    <t xml:space="preserve">- der maximale Förderbetrag für alle Shows im Ausland bzw. für die gesamte Tournee beträgt 20.000 € </t>
  </si>
  <si>
    <t xml:space="preserve">Bitte berücksichtigen Sie, dass der maximale Förderbetrag pro Show in Österreich 2.000€, im Ausland 3.000€ beträgt.                                                                                                                                                                                                                                                                                           </t>
  </si>
  <si>
    <t>Show 16</t>
  </si>
  <si>
    <t>Show 17</t>
  </si>
  <si>
    <t>Show 18</t>
  </si>
  <si>
    <t>Show 19</t>
  </si>
  <si>
    <t>Show 20</t>
  </si>
  <si>
    <t>Show 21</t>
  </si>
  <si>
    <t>Show 22</t>
  </si>
  <si>
    <t>Show 23</t>
  </si>
  <si>
    <t>Show 24</t>
  </si>
  <si>
    <t>Show 25</t>
  </si>
  <si>
    <t>Show 26</t>
  </si>
  <si>
    <t>Show 27</t>
  </si>
  <si>
    <t>Show 28</t>
  </si>
  <si>
    <t>Show 29</t>
  </si>
  <si>
    <t>Show 30</t>
  </si>
  <si>
    <t xml:space="preserve">Werbung </t>
  </si>
  <si>
    <t>Werbung / Marketing</t>
  </si>
  <si>
    <t>Österreich</t>
  </si>
  <si>
    <t>Ausland</t>
  </si>
  <si>
    <t>Ö /Ausland</t>
  </si>
  <si>
    <t>Ö / Ausland</t>
  </si>
  <si>
    <t>shows</t>
  </si>
  <si>
    <t>Allgemeinkosten Österreich kalkuliert</t>
  </si>
  <si>
    <t>Einnahmen allgemein Österreich kalkuliert</t>
  </si>
  <si>
    <t>Allgemeinkosten Ausland kalkuliert</t>
  </si>
  <si>
    <t>Einnahmen allgemein Ausland kalkuliert</t>
  </si>
  <si>
    <t>Werbekosten Österreich</t>
  </si>
  <si>
    <t>% der Gesamtkosten</t>
  </si>
  <si>
    <t>booking fees Österreich</t>
  </si>
  <si>
    <t>Werbekosten Ausland</t>
  </si>
  <si>
    <t>booking fees Ausland</t>
  </si>
  <si>
    <t>Werbekosten gesamt</t>
  </si>
  <si>
    <t>Werbung  (Promo, Presse, Plakate, Social media, ..)</t>
  </si>
  <si>
    <t>booking fees gesamt</t>
  </si>
  <si>
    <t>% der Gesamteinnahmen aus Gagen</t>
  </si>
  <si>
    <t>booking</t>
  </si>
  <si>
    <t>Der maximale gesamte Förderbetrag für Konzerte in Österreich  beträgt 10.000€</t>
  </si>
  <si>
    <t>Der maximale gesamte Förderbetrag für Konzerte im Ausland bzw. für die gesamte Tournee wenn sowohl Konzerte in Österreich als auch im Ausland gespielt werden, beträgt 20.000€</t>
  </si>
  <si>
    <t>TOUR</t>
  </si>
  <si>
    <t xml:space="preserve">zuzügl. ÖKO Bonus </t>
  </si>
  <si>
    <t>maximaler gesamter Förderbetrag</t>
  </si>
  <si>
    <t>Förderbar sind Konzerte einer Tournee die innerhalb eines Zeitraums von 12 Monaten stattfinden. Im Rahmen einer förderbaren Tournee müssen zumindest stattfinden:</t>
  </si>
  <si>
    <t xml:space="preserve"> - Inlandstourneen/-konzerte müssen binnen 12 Monaten nach Veröffentlichung der geförderten Produktion beginnen</t>
  </si>
  <si>
    <t xml:space="preserve"> - Auslandstourneen/-konzerte müssen innerhalb von 36 Monaten nach Veröffentlichung der geförderten Produktion beginnen.  Insbesondere bei Auslandskonzerten, die mehr als 12 Monate nach VÖ stattfinden, ist von den Einreichenden darzustellen, inwiefern neue Zielmärkte eröffnet werden und Nachhaltigkeitserwartungen bestehen.</t>
  </si>
  <si>
    <r>
      <t xml:space="preserve"> im Arbeitsblatt "</t>
    </r>
    <r>
      <rPr>
        <b/>
        <u/>
        <sz val="11"/>
        <color theme="1"/>
        <rFont val="Calibri"/>
        <family val="2"/>
        <scheme val="minor"/>
      </rPr>
      <t>Übersicht</t>
    </r>
    <r>
      <rPr>
        <b/>
        <sz val="11"/>
        <color theme="1"/>
        <rFont val="Calibri"/>
        <family val="2"/>
        <scheme val="minor"/>
      </rPr>
      <t>" (orange) bitte die allgemeinen Daten zur Tournee ausfüllen</t>
    </r>
  </si>
  <si>
    <t>- der maximale Förderbetrag pro Show in Österreich beträgt 2.000 €  (zuzügl. anteilige Allgemeinkosten sofern der Gesamtbetrag von 2.000 €/Show nicht überschritten wird, also beispielsweise max.10.000 € inkl. Allgemeinkosten bei 5 Shows)</t>
  </si>
  <si>
    <t>- der maximale Förderbetrag pro Show im Ausland beträgt 3.000 €  (zuzügl. anteilige Allgemeinkosten sofern der Gesamtbetrag von 3.000 €/Show nicht überschritten wird)</t>
  </si>
  <si>
    <t>Abrechnungsmodalitäten</t>
  </si>
  <si>
    <r>
      <t xml:space="preserve"> </t>
    </r>
    <r>
      <rPr>
        <sz val="11"/>
        <color theme="1"/>
        <rFont val="Calibri"/>
        <family val="2"/>
        <scheme val="minor"/>
      </rPr>
      <t>- die Abrechnung muss spätestens 3 Monate nach Tourneeende mithilfe des Abrechnungsformulares und allen geforderten Unterlagenund Informationen fertiggstellt und übermittelt werden</t>
    </r>
    <r>
      <rPr>
        <b/>
        <sz val="11"/>
        <color theme="1"/>
        <rFont val="Calibri"/>
        <family val="2"/>
        <scheme val="minor"/>
      </rPr>
      <t>.</t>
    </r>
  </si>
  <si>
    <t xml:space="preserve"> - bei Förderzusage wird ein Abrechnungsformular mit den nötigen Informationen zur Abrechnung übermittelt</t>
  </si>
  <si>
    <t>ja</t>
  </si>
  <si>
    <t xml:space="preserve">KALKULATION ALLGEMEINE POSTEN </t>
  </si>
  <si>
    <r>
      <t>- Arbeitsblatt "</t>
    </r>
    <r>
      <rPr>
        <b/>
        <sz val="11"/>
        <color theme="1"/>
        <rFont val="Calibri"/>
        <family val="2"/>
        <scheme val="minor"/>
      </rPr>
      <t xml:space="preserve">Kalkulation Shows </t>
    </r>
    <r>
      <rPr>
        <sz val="11"/>
        <color theme="1"/>
        <rFont val="Calibri"/>
        <family val="2"/>
        <scheme val="minor"/>
      </rPr>
      <t>" die einzelnen Shows</t>
    </r>
  </si>
  <si>
    <r>
      <t>- Arbeitsblatt</t>
    </r>
    <r>
      <rPr>
        <b/>
        <sz val="11"/>
        <color theme="1"/>
        <rFont val="Calibri"/>
        <family val="2"/>
        <scheme val="minor"/>
      </rPr>
      <t xml:space="preserve"> "Kalk. allgemeine Posten" </t>
    </r>
    <r>
      <rPr>
        <sz val="11"/>
        <color theme="1"/>
        <rFont val="Calibri"/>
        <family val="2"/>
        <scheme val="minor"/>
      </rPr>
      <t>die allgemeinen Pauschalkosten und -einnahmen</t>
    </r>
  </si>
  <si>
    <r>
      <t xml:space="preserve"> - Werbekosten</t>
    </r>
    <r>
      <rPr>
        <sz val="11"/>
        <rFont val="Calibri"/>
        <family val="2"/>
        <scheme val="minor"/>
      </rPr>
      <t xml:space="preserve"> ( alle Maßnahmen die zur Bewerbung der Tour dienen wie: PR, social media, Plakate, Flyer, social media, Inserate)</t>
    </r>
    <r>
      <rPr>
        <b/>
        <sz val="11"/>
        <rFont val="Calibri"/>
        <family val="2"/>
        <scheme val="minor"/>
      </rPr>
      <t xml:space="preserve"> </t>
    </r>
    <r>
      <rPr>
        <sz val="11"/>
        <rFont val="Calibri"/>
        <family val="2"/>
        <scheme val="minor"/>
      </rPr>
      <t>dürfen 20% der Gesamtkosten nicht überschreiten</t>
    </r>
  </si>
  <si>
    <r>
      <t xml:space="preserve"> - booking fees</t>
    </r>
    <r>
      <rPr>
        <sz val="11"/>
        <rFont val="Calibri"/>
        <family val="2"/>
        <scheme val="minor"/>
      </rPr>
      <t xml:space="preserve"> dürfen 20% der Auftrittgagen nicht überschreiten</t>
    </r>
  </si>
  <si>
    <r>
      <t xml:space="preserve">- </t>
    </r>
    <r>
      <rPr>
        <b/>
        <sz val="11"/>
        <color theme="1"/>
        <rFont val="Calibri"/>
        <family val="2"/>
        <scheme val="minor"/>
      </rPr>
      <t>Eigenleistungen</t>
    </r>
    <r>
      <rPr>
        <sz val="11"/>
        <color theme="1"/>
        <rFont val="Calibri"/>
        <family val="2"/>
        <scheme val="minor"/>
      </rPr>
      <t xml:space="preserve"> der antragstellenden Partei sind bei den Positionen Booking &amp; Auftrittshonorare förderbar, wobei die Bookingfees 20% der Auftrittsgage nicht übersteigen dürfen.</t>
    </r>
  </si>
  <si>
    <t>booking Ö</t>
  </si>
  <si>
    <t>booking Ausland</t>
  </si>
  <si>
    <t>Ö/Ausland</t>
  </si>
  <si>
    <t>Bitte geben Sie mithilfe des Auswahlmenüs bei den einzelnen Positionen an, ob die Kosten bzw. Einnahmen Terminen in Österreich oder im Ausland zuzurechnen sind. Übergreifende Kosten bitte jeweils anteilig den Ö - oder Auslandsterminen zuordnen.</t>
  </si>
  <si>
    <t>Equipmentmiete</t>
  </si>
  <si>
    <t>Sonstiges (Booking, Tourmanagement, Video …)</t>
  </si>
  <si>
    <r>
      <t>Werbung</t>
    </r>
    <r>
      <rPr>
        <sz val="10"/>
        <color theme="0"/>
        <rFont val="Calibri"/>
        <family val="2"/>
        <scheme val="minor"/>
      </rPr>
      <t xml:space="preserve"> (Drucksorten, social media, Inserate, PR ..)</t>
    </r>
  </si>
  <si>
    <r>
      <t xml:space="preserve">Spesen </t>
    </r>
    <r>
      <rPr>
        <sz val="10"/>
        <color theme="0"/>
        <rFont val="Calibri"/>
        <family val="2"/>
        <scheme val="minor"/>
      </rPr>
      <t>(Unterkunft, Fahrtkosten, KFZ Miete ..)</t>
    </r>
  </si>
  <si>
    <r>
      <t xml:space="preserve">KALKULATIONSÜBERSICHT shows </t>
    </r>
    <r>
      <rPr>
        <sz val="11"/>
        <color theme="0"/>
        <rFont val="Calibri"/>
        <family val="2"/>
        <scheme val="minor"/>
      </rPr>
      <t>( wird automatisch aus den Kalkulationstabellen übertragen)</t>
    </r>
  </si>
  <si>
    <t>Einstellungen</t>
  </si>
  <si>
    <t>maximale Förderhöhe Österreich / Show</t>
  </si>
  <si>
    <t>maximale Förderhöhe Ausland / Show</t>
  </si>
  <si>
    <t>maximale Förderhöhe aller Österreich-Shows / Tournee</t>
  </si>
  <si>
    <t>maximale Förderhöhe Tournee gesamt</t>
  </si>
  <si>
    <t xml:space="preserve">Booking  </t>
  </si>
  <si>
    <t>Abzug Werbekosten Österreich</t>
  </si>
  <si>
    <t>Abzug Werbekosten Ausland</t>
  </si>
  <si>
    <t>Abzug Booking Fees Österreich</t>
  </si>
  <si>
    <t>Abzug Booking Fees Ausland</t>
  </si>
  <si>
    <t>Grenzwert Booking Fees</t>
  </si>
  <si>
    <t>Grenzwert Werbekosten</t>
  </si>
  <si>
    <t>gedeckelter Förderbetrag Österreich</t>
  </si>
  <si>
    <t>gedeckelter Förderbetrag gesamt</t>
  </si>
  <si>
    <t>gedeckelter Förderbetrag aus Shows</t>
  </si>
  <si>
    <t>Förderbedarf aus Shows</t>
  </si>
  <si>
    <t>gedeckelter Förderbetrag aus Shows (Österreich)</t>
  </si>
  <si>
    <t>gedeckelter Förderbetrag aus Shows (Ausland)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</si>
</sst>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0\ &quot;€&quot;"/>
    <numFmt numFmtId="165" formatCode="#,##0\ &quot;€&quot;"/>
    <numFmt numFmtId="166" formatCode="dd/mm/yy;@"/>
    <numFmt numFmtId="167" formatCode="&quot;€&quot;\ #,##0.00"/>
    <numFmt numFmtId="168" formatCode="General;;"/>
    <numFmt numFmtId="169" formatCode="dd/mm/yy;;"/>
    <numFmt numFmtId="170" formatCode="&quot;€&quot;\ #,##0.00;\-&quot;€&quot;\ #,##0.00;"/>
  </numFmts>
  <fonts count="31" x14ac:knownFonts="1">
    <font>
      <sz val="11"/>
      <color theme="1"/>
      <name val="Calibri"/>
      <family val="2"/>
      <scheme val="minor"/>
    </font>
    <font>
      <sz val="10"/>
      <color theme="1"/>
      <name val="Calibri"/>
      <family val="2"/>
      <scheme val="minor"/>
    </font>
    <font>
      <sz val="8"/>
      <name val="Calibri"/>
      <family val="2"/>
      <scheme val="minor"/>
    </font>
    <font>
      <sz val="10"/>
      <color theme="1" tint="0.499984740745262"/>
      <name val="Calibri"/>
      <family val="2"/>
      <scheme val="minor"/>
    </font>
    <font>
      <b/>
      <sz val="10"/>
      <color theme="1"/>
      <name val="Calibri"/>
      <family val="2"/>
      <scheme val="minor"/>
    </font>
    <font>
      <b/>
      <sz val="10"/>
      <color theme="1" tint="0.499984740745262"/>
      <name val="Calibri"/>
      <family val="2"/>
      <scheme val="minor"/>
    </font>
    <font>
      <sz val="10"/>
      <name val="Calibri"/>
      <family val="2"/>
      <scheme val="minor"/>
    </font>
    <font>
      <b/>
      <sz val="10"/>
      <name val="Calibri"/>
      <family val="2"/>
      <scheme val="minor"/>
    </font>
    <font>
      <sz val="11"/>
      <color theme="1"/>
      <name val="Calibri"/>
      <family val="2"/>
    </font>
    <font>
      <sz val="10"/>
      <color theme="1"/>
      <name val="Calibri"/>
      <family val="2"/>
    </font>
    <font>
      <b/>
      <sz val="10"/>
      <color theme="1"/>
      <name val="Calibri"/>
      <family val="2"/>
    </font>
    <font>
      <b/>
      <sz val="11"/>
      <name val="Calibri"/>
      <family val="2"/>
      <scheme val="minor"/>
    </font>
    <font>
      <b/>
      <sz val="11"/>
      <color theme="1"/>
      <name val="Calibri"/>
      <family val="2"/>
    </font>
    <font>
      <sz val="10"/>
      <color theme="0" tint="-0.34998626667073579"/>
      <name val="Calibri"/>
      <family val="2"/>
      <scheme val="minor"/>
    </font>
    <font>
      <sz val="11"/>
      <name val="Calibri"/>
      <family val="2"/>
      <scheme val="minor"/>
    </font>
    <font>
      <sz val="11"/>
      <color theme="1" tint="0.499984740745262"/>
      <name val="Calibri"/>
      <family val="2"/>
      <scheme val="minor"/>
    </font>
    <font>
      <sz val="10"/>
      <color theme="0" tint="-0.499984740745262"/>
      <name val="Calibri"/>
      <family val="2"/>
      <scheme val="minor"/>
    </font>
    <font>
      <b/>
      <sz val="10"/>
      <color theme="0" tint="-0.499984740745262"/>
      <name val="Calibri"/>
      <family val="2"/>
      <scheme val="minor"/>
    </font>
    <font>
      <b/>
      <sz val="11"/>
      <color rgb="FFC00000"/>
      <name val="Calibri"/>
      <family val="2"/>
      <scheme val="minor"/>
    </font>
    <font>
      <b/>
      <sz val="11"/>
      <color theme="0"/>
      <name val="Calibri"/>
      <family val="2"/>
      <scheme val="minor"/>
    </font>
    <font>
      <b/>
      <sz val="11"/>
      <color theme="1"/>
      <name val="Calibri"/>
      <family val="2"/>
      <scheme val="minor"/>
    </font>
    <font>
      <u/>
      <sz val="11"/>
      <color theme="10"/>
      <name val="Calibri"/>
      <family val="2"/>
      <scheme val="minor"/>
    </font>
    <font>
      <b/>
      <u/>
      <sz val="11"/>
      <color theme="1"/>
      <name val="Calibri"/>
      <family val="2"/>
      <scheme val="minor"/>
    </font>
    <font>
      <b/>
      <sz val="11"/>
      <color rgb="FFFF0000"/>
      <name val="Calibri"/>
      <family val="2"/>
      <scheme val="minor"/>
    </font>
    <font>
      <u/>
      <sz val="11"/>
      <name val="Calibri"/>
      <family val="2"/>
      <scheme val="minor"/>
    </font>
    <font>
      <sz val="10"/>
      <color rgb="FFFF0000"/>
      <name val="Calibri"/>
      <family val="2"/>
      <scheme val="minor"/>
    </font>
    <font>
      <i/>
      <sz val="10"/>
      <color theme="1"/>
      <name val="Calibri"/>
      <family val="2"/>
    </font>
    <font>
      <sz val="11"/>
      <color theme="0"/>
      <name val="Calibri"/>
      <family val="2"/>
      <scheme val="minor"/>
    </font>
    <font>
      <b/>
      <sz val="12"/>
      <color theme="0"/>
      <name val="Calibri"/>
      <family val="2"/>
      <scheme val="minor"/>
    </font>
    <font>
      <b/>
      <sz val="10"/>
      <color theme="0"/>
      <name val="Calibri"/>
      <family val="2"/>
      <scheme val="minor"/>
    </font>
    <font>
      <sz val="10"/>
      <color theme="0"/>
      <name val="Calibri"/>
      <family val="2"/>
      <scheme val="minor"/>
    </font>
  </fonts>
  <fills count="18">
    <fill>
      <patternFill patternType="none"/>
    </fill>
    <fill>
      <patternFill patternType="gray125"/>
    </fill>
    <fill>
      <patternFill patternType="solid">
        <fgColor theme="2" tint="-9.9978637043366805E-2"/>
        <bgColor indexed="64"/>
      </patternFill>
    </fill>
    <fill>
      <patternFill patternType="solid">
        <fgColor theme="7" tint="0.79998168889431442"/>
        <bgColor indexed="64"/>
      </patternFill>
    </fill>
    <fill>
      <patternFill patternType="solid">
        <fgColor rgb="FF92D050"/>
        <bgColor indexed="64"/>
      </patternFill>
    </fill>
    <fill>
      <patternFill patternType="solid">
        <fgColor rgb="FF00B0F0"/>
        <bgColor indexed="64"/>
      </patternFill>
    </fill>
    <fill>
      <patternFill patternType="solid">
        <fgColor rgb="FFE7F9FF"/>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6D4B"/>
        <bgColor indexed="64"/>
      </patternFill>
    </fill>
    <fill>
      <patternFill patternType="solid">
        <fgColor rgb="FFFF0000"/>
        <bgColor indexed="64"/>
      </patternFill>
    </fill>
    <fill>
      <patternFill patternType="solid">
        <fgColor theme="8" tint="0.79998168889431442"/>
        <bgColor indexed="64"/>
      </patternFill>
    </fill>
    <fill>
      <patternFill patternType="solid">
        <fgColor theme="0"/>
        <bgColor indexed="64"/>
      </patternFill>
    </fill>
    <fill>
      <patternFill patternType="solid">
        <fgColor theme="2" tint="-0.499984740745262"/>
        <bgColor indexed="64"/>
      </patternFill>
    </fill>
    <fill>
      <patternFill patternType="solid">
        <fgColor theme="1" tint="0.499984740745262"/>
        <bgColor indexed="64"/>
      </patternFill>
    </fill>
    <fill>
      <patternFill patternType="solid">
        <fgColor theme="1" tint="0.34998626667073579"/>
        <bgColor indexed="64"/>
      </patternFill>
    </fill>
    <fill>
      <patternFill patternType="solid">
        <fgColor rgb="FFFFFF99"/>
        <bgColor indexed="64"/>
      </patternFill>
    </fill>
  </fills>
  <borders count="127">
    <border>
      <left/>
      <right/>
      <top/>
      <bottom/>
      <diagonal/>
    </border>
    <border>
      <left/>
      <right/>
      <top/>
      <bottom style="thin">
        <color indexed="64"/>
      </bottom>
      <diagonal/>
    </border>
    <border>
      <left/>
      <right style="double">
        <color theme="2" tint="-0.499984740745262"/>
      </right>
      <top/>
      <bottom/>
      <diagonal/>
    </border>
    <border>
      <left/>
      <right style="double">
        <color theme="2" tint="-0.499984740745262"/>
      </right>
      <top/>
      <bottom style="thin">
        <color indexed="64"/>
      </bottom>
      <diagonal/>
    </border>
    <border>
      <left style="double">
        <color theme="2" tint="-0.499984740745262"/>
      </left>
      <right/>
      <top/>
      <bottom/>
      <diagonal/>
    </border>
    <border>
      <left style="double">
        <color theme="2" tint="-0.499984740745262"/>
      </left>
      <right/>
      <top/>
      <bottom style="thin">
        <color theme="2" tint="-0.499984740745262"/>
      </bottom>
      <diagonal/>
    </border>
    <border>
      <left/>
      <right/>
      <top/>
      <bottom style="thin">
        <color theme="2" tint="-0.499984740745262"/>
      </bottom>
      <diagonal/>
    </border>
    <border>
      <left/>
      <right style="double">
        <color theme="2" tint="-0.499984740745262"/>
      </right>
      <top/>
      <bottom style="thin">
        <color theme="2" tint="-0.499984740745262"/>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medium">
        <color theme="2" tint="-0.499984740745262"/>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right style="hair">
        <color indexed="64"/>
      </right>
      <top style="hair">
        <color indexed="64"/>
      </top>
      <bottom style="hair">
        <color indexed="64"/>
      </bottom>
      <diagonal/>
    </border>
    <border>
      <left/>
      <right style="hair">
        <color rgb="FF0070C0"/>
      </right>
      <top style="hair">
        <color indexed="64"/>
      </top>
      <bottom style="hair">
        <color indexed="64"/>
      </bottom>
      <diagonal/>
    </border>
    <border>
      <left/>
      <right/>
      <top/>
      <bottom style="hair">
        <color indexed="64"/>
      </bottom>
      <diagonal/>
    </border>
    <border>
      <left/>
      <right style="hair">
        <color rgb="FF0070C0"/>
      </right>
      <top/>
      <bottom style="hair">
        <color indexed="64"/>
      </bottom>
      <diagonal/>
    </border>
    <border>
      <left style="hair">
        <color rgb="FF0070C0"/>
      </left>
      <right style="hair">
        <color indexed="64"/>
      </right>
      <top/>
      <bottom style="hair">
        <color indexed="64"/>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double">
        <color indexed="64"/>
      </right>
      <top style="hair">
        <color rgb="FF0070C0"/>
      </top>
      <bottom style="hair">
        <color rgb="FF0070C0"/>
      </bottom>
      <diagonal/>
    </border>
    <border>
      <left/>
      <right style="double">
        <color indexed="64"/>
      </right>
      <top/>
      <bottom/>
      <diagonal/>
    </border>
    <border>
      <left style="hair">
        <color indexed="64"/>
      </left>
      <right style="double">
        <color indexed="64"/>
      </right>
      <top style="hair">
        <color indexed="64"/>
      </top>
      <bottom style="hair">
        <color indexed="64"/>
      </bottom>
      <diagonal/>
    </border>
    <border>
      <left style="hair">
        <color indexed="64"/>
      </left>
      <right style="double">
        <color indexed="64"/>
      </right>
      <top style="hair">
        <color indexed="64"/>
      </top>
      <bottom style="thin">
        <color indexed="64"/>
      </bottom>
      <diagonal/>
    </border>
    <border>
      <left/>
      <right style="double">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double">
        <color indexed="64"/>
      </left>
      <right style="hair">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style="thin">
        <color theme="2" tint="-0.499984740745262"/>
      </left>
      <right style="medium">
        <color theme="2" tint="-0.499984740745262"/>
      </right>
      <top/>
      <bottom style="thin">
        <color theme="2" tint="-0.499984740745262"/>
      </bottom>
      <diagonal/>
    </border>
    <border>
      <left/>
      <right style="thin">
        <color theme="2" tint="-0.499984740745262"/>
      </right>
      <top/>
      <bottom style="thin">
        <color theme="2" tint="-0.499984740745262"/>
      </bottom>
      <diagonal/>
    </border>
    <border>
      <left style="thin">
        <color theme="2" tint="-0.499984740745262"/>
      </left>
      <right style="thin">
        <color theme="2" tint="-0.499984740745262"/>
      </right>
      <top/>
      <bottom style="thin">
        <color theme="2" tint="-0.499984740745262"/>
      </bottom>
      <diagonal/>
    </border>
    <border>
      <left/>
      <right style="double">
        <color indexed="64"/>
      </right>
      <top/>
      <bottom style="hair">
        <color rgb="FF0070C0"/>
      </bottom>
      <diagonal/>
    </border>
    <border>
      <left/>
      <right/>
      <top style="medium">
        <color indexed="64"/>
      </top>
      <bottom style="thin">
        <color indexed="64"/>
      </bottom>
      <diagonal/>
    </border>
    <border>
      <left style="double">
        <color indexed="64"/>
      </left>
      <right/>
      <top style="thin">
        <color indexed="64"/>
      </top>
      <bottom style="hair">
        <color indexed="64"/>
      </bottom>
      <diagonal/>
    </border>
    <border>
      <left/>
      <right style="double">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double">
        <color indexed="64"/>
      </left>
      <right style="hair">
        <color indexed="64"/>
      </right>
      <top style="hair">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theme="2" tint="-0.499984740745262"/>
      </bottom>
      <diagonal/>
    </border>
    <border>
      <left/>
      <right style="double">
        <color theme="2" tint="-0.499984740745262"/>
      </right>
      <top/>
      <bottom style="medium">
        <color indexed="64"/>
      </bottom>
      <diagonal/>
    </border>
    <border>
      <left style="double">
        <color theme="2" tint="-0.499984740745262"/>
      </left>
      <right/>
      <top style="thin">
        <color theme="2" tint="-0.499984740745262"/>
      </top>
      <bottom style="medium">
        <color indexed="64"/>
      </bottom>
      <diagonal/>
    </border>
    <border>
      <left/>
      <right style="medium">
        <color indexed="64"/>
      </right>
      <top style="thin">
        <color theme="2" tint="-0.499984740745262"/>
      </top>
      <bottom style="medium">
        <color indexed="64"/>
      </bottom>
      <diagonal/>
    </border>
    <border>
      <left style="double">
        <color indexed="64"/>
      </left>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right style="double">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hair">
        <color indexed="64"/>
      </right>
      <top/>
      <bottom style="thin">
        <color theme="2" tint="-0.499984740745262"/>
      </bottom>
      <diagonal/>
    </border>
    <border>
      <left/>
      <right style="hair">
        <color indexed="64"/>
      </right>
      <top style="hair">
        <color indexed="64"/>
      </top>
      <bottom/>
      <diagonal/>
    </border>
    <border>
      <left style="medium">
        <color indexed="64"/>
      </left>
      <right style="hair">
        <color indexed="64"/>
      </right>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hair">
        <color rgb="FF0070C0"/>
      </right>
      <top style="hair">
        <color indexed="64"/>
      </top>
      <bottom style="thin">
        <color indexed="64"/>
      </bottom>
      <diagonal/>
    </border>
    <border>
      <left/>
      <right style="medium">
        <color indexed="64"/>
      </right>
      <top style="hair">
        <color indexed="64"/>
      </top>
      <bottom style="thin">
        <color indexed="64"/>
      </bottom>
      <diagonal/>
    </border>
    <border>
      <left style="double">
        <color theme="2" tint="-0.499984740745262"/>
      </left>
      <right style="double">
        <color theme="2" tint="-0.499984740745262"/>
      </right>
      <top style="medium">
        <color indexed="64"/>
      </top>
      <bottom style="medium">
        <color indexed="64"/>
      </bottom>
      <diagonal/>
    </border>
    <border>
      <left style="double">
        <color theme="2" tint="-0.499984740745262"/>
      </left>
      <right/>
      <top/>
      <bottom style="medium">
        <color indexed="64"/>
      </bottom>
      <diagonal/>
    </border>
    <border>
      <left style="thin">
        <color theme="2" tint="-0.499984740745262"/>
      </left>
      <right style="medium">
        <color indexed="64"/>
      </right>
      <top style="thin">
        <color theme="2" tint="-0.499984740745262"/>
      </top>
      <bottom style="thin">
        <color theme="2" tint="-0.499984740745262"/>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top style="thin">
        <color theme="2" tint="-0.499984740745262"/>
      </top>
      <bottom style="thin">
        <color theme="2" tint="-0.499984740745262"/>
      </bottom>
      <diagonal/>
    </border>
    <border>
      <left style="thin">
        <color theme="2" tint="-0.499984740745262"/>
      </left>
      <right style="medium">
        <color theme="0" tint="-0.499984740745262"/>
      </right>
      <top/>
      <bottom style="thin">
        <color theme="2" tint="-0.499984740745262"/>
      </bottom>
      <diagonal/>
    </border>
    <border>
      <left style="thin">
        <color theme="2" tint="-0.499984740745262"/>
      </left>
      <right style="medium">
        <color theme="0" tint="-0.499984740745262"/>
      </right>
      <top style="thin">
        <color theme="2" tint="-0.499984740745262"/>
      </top>
      <bottom style="thin">
        <color theme="2" tint="-0.499984740745262"/>
      </bottom>
      <diagonal/>
    </border>
    <border>
      <left style="double">
        <color theme="2" tint="-0.499984740745262"/>
      </left>
      <right style="thin">
        <color theme="1"/>
      </right>
      <top style="medium">
        <color indexed="64"/>
      </top>
      <bottom style="medium">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right style="double">
        <color theme="2" tint="-0.499984740745262"/>
      </right>
      <top style="medium">
        <color indexed="64"/>
      </top>
      <bottom style="medium">
        <color indexed="64"/>
      </bottom>
      <diagonal/>
    </border>
    <border>
      <left style="medium">
        <color indexed="64"/>
      </left>
      <right style="thin">
        <color indexed="64"/>
      </right>
      <top style="medium">
        <color indexed="64"/>
      </top>
      <bottom style="thin">
        <color theme="2" tint="-0.499984740745262"/>
      </bottom>
      <diagonal/>
    </border>
    <border>
      <left/>
      <right style="thin">
        <color theme="2" tint="-0.499984740745262"/>
      </right>
      <top style="thin">
        <color theme="2" tint="-0.499984740745262"/>
      </top>
      <bottom style="medium">
        <color indexed="64"/>
      </bottom>
      <diagonal/>
    </border>
    <border>
      <left style="thin">
        <color theme="2" tint="-0.499984740745262"/>
      </left>
      <right style="thin">
        <color theme="2" tint="-0.499984740745262"/>
      </right>
      <top style="thin">
        <color theme="2" tint="-0.499984740745262"/>
      </top>
      <bottom style="medium">
        <color indexed="64"/>
      </bottom>
      <diagonal/>
    </border>
    <border>
      <left style="thin">
        <color theme="2" tint="-0.499984740745262"/>
      </left>
      <right style="medium">
        <color theme="0" tint="-0.499984740745262"/>
      </right>
      <top style="thin">
        <color theme="2" tint="-0.499984740745262"/>
      </top>
      <bottom style="medium">
        <color indexed="64"/>
      </bottom>
      <diagonal/>
    </border>
    <border>
      <left style="medium">
        <color indexed="64"/>
      </left>
      <right style="thin">
        <color theme="2" tint="-0.499984740745262"/>
      </right>
      <top style="thin">
        <color theme="2" tint="-0.499984740745262"/>
      </top>
      <bottom style="medium">
        <color indexed="64"/>
      </bottom>
      <diagonal/>
    </border>
    <border>
      <left style="hair">
        <color indexed="64"/>
      </left>
      <right style="double">
        <color indexed="64"/>
      </right>
      <top style="hair">
        <color indexed="64"/>
      </top>
      <bottom/>
      <diagonal/>
    </border>
    <border>
      <left style="thin">
        <color indexed="64"/>
      </left>
      <right/>
      <top style="thin">
        <color indexed="64"/>
      </top>
      <bottom/>
      <diagonal/>
    </border>
    <border>
      <left/>
      <right style="hair">
        <color indexed="64"/>
      </right>
      <top/>
      <bottom style="hair">
        <color indexed="64"/>
      </bottom>
      <diagonal/>
    </border>
    <border>
      <left style="hair">
        <color indexed="64"/>
      </left>
      <right style="double">
        <color indexed="64"/>
      </right>
      <top/>
      <bottom style="hair">
        <color indexed="64"/>
      </bottom>
      <diagonal/>
    </border>
    <border>
      <left/>
      <right style="hair">
        <color indexed="64"/>
      </right>
      <top style="thin">
        <color indexed="64"/>
      </top>
      <bottom style="hair">
        <color indexed="64"/>
      </bottom>
      <diagonal/>
    </border>
    <border>
      <left style="hair">
        <color indexed="64"/>
      </left>
      <right style="double">
        <color indexed="64"/>
      </right>
      <top style="hair">
        <color indexed="64"/>
      </top>
      <bottom style="double">
        <color indexed="64"/>
      </bottom>
      <diagonal/>
    </border>
    <border>
      <left style="double">
        <color indexed="64"/>
      </left>
      <right style="double">
        <color indexed="64"/>
      </right>
      <top/>
      <bottom style="double">
        <color indexed="64"/>
      </bottom>
      <diagonal/>
    </border>
    <border>
      <left/>
      <right style="double">
        <color indexed="64"/>
      </right>
      <top style="medium">
        <color indexed="64"/>
      </top>
      <bottom style="thin">
        <color indexed="64"/>
      </bottom>
      <diagonal/>
    </border>
    <border>
      <left style="hair">
        <color indexed="64"/>
      </left>
      <right style="double">
        <color indexed="64"/>
      </right>
      <top style="thin">
        <color indexed="64"/>
      </top>
      <bottom style="hair">
        <color indexed="64"/>
      </bottom>
      <diagonal/>
    </border>
    <border>
      <left/>
      <right style="hair">
        <color indexed="64"/>
      </right>
      <top style="hair">
        <color indexed="64"/>
      </top>
      <bottom style="double">
        <color indexed="64"/>
      </bottom>
      <diagonal/>
    </border>
    <border>
      <left style="double">
        <color indexed="64"/>
      </left>
      <right/>
      <top style="medium">
        <color indexed="64"/>
      </top>
      <bottom style="thin">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double">
        <color indexed="64"/>
      </right>
      <top/>
      <bottom/>
      <diagonal/>
    </border>
    <border>
      <left style="thin">
        <color indexed="64"/>
      </left>
      <right style="hair">
        <color indexed="64"/>
      </right>
      <top style="hair">
        <color indexed="64"/>
      </top>
      <bottom style="double">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diagonal/>
    </border>
    <border>
      <left style="double">
        <color theme="2" tint="-0.499984740745262"/>
      </left>
      <right/>
      <top style="medium">
        <color indexed="64"/>
      </top>
      <bottom/>
      <diagonal/>
    </border>
    <border>
      <left/>
      <right style="double">
        <color theme="2" tint="-0.499984740745262"/>
      </right>
      <top style="medium">
        <color indexed="64"/>
      </top>
      <bottom/>
      <diagonal/>
    </border>
    <border>
      <left/>
      <right/>
      <top style="medium">
        <color indexed="64"/>
      </top>
      <bottom/>
      <diagonal/>
    </border>
    <border>
      <left style="thin">
        <color indexed="64"/>
      </left>
      <right/>
      <top style="medium">
        <color indexed="64"/>
      </top>
      <bottom/>
      <diagonal/>
    </border>
    <border>
      <left/>
      <right/>
      <top style="thin">
        <color indexed="64"/>
      </top>
      <bottom style="medium">
        <color indexed="64"/>
      </bottom>
      <diagonal/>
    </border>
  </borders>
  <cellStyleXfs count="2">
    <xf numFmtId="0" fontId="0" fillId="0" borderId="0"/>
    <xf numFmtId="0" fontId="21" fillId="0" borderId="0" applyNumberFormat="0" applyFill="0" applyBorder="0" applyAlignment="0" applyProtection="0"/>
  </cellStyleXfs>
  <cellXfs count="348">
    <xf numFmtId="0" fontId="0" fillId="0" borderId="0" xfId="0"/>
    <xf numFmtId="0" fontId="1" fillId="0" borderId="0" xfId="0" applyFont="1"/>
    <xf numFmtId="0" fontId="0" fillId="0" borderId="0" xfId="0" applyAlignment="1">
      <alignment horizontal="center"/>
    </xf>
    <xf numFmtId="0" fontId="6" fillId="0" borderId="0" xfId="0" applyFont="1"/>
    <xf numFmtId="0" fontId="8" fillId="0" borderId="0" xfId="0" applyFont="1"/>
    <xf numFmtId="0" fontId="9" fillId="0" borderId="0" xfId="0" applyFont="1"/>
    <xf numFmtId="0" fontId="9" fillId="0" borderId="0" xfId="0" applyFont="1" applyAlignment="1">
      <alignment horizontal="right"/>
    </xf>
    <xf numFmtId="165" fontId="8" fillId="0" borderId="0" xfId="0" applyNumberFormat="1" applyFont="1"/>
    <xf numFmtId="165" fontId="9" fillId="0" borderId="0" xfId="0" applyNumberFormat="1" applyFont="1" applyAlignment="1">
      <alignment horizontal="center"/>
    </xf>
    <xf numFmtId="166" fontId="9" fillId="0" borderId="0" xfId="0" applyNumberFormat="1" applyFont="1" applyAlignment="1">
      <alignment horizontal="center"/>
    </xf>
    <xf numFmtId="0" fontId="6" fillId="0" borderId="25" xfId="0" applyFont="1" applyBorder="1"/>
    <xf numFmtId="0" fontId="4" fillId="0" borderId="0" xfId="0" applyFont="1" applyAlignment="1">
      <alignment horizontal="center"/>
    </xf>
    <xf numFmtId="0" fontId="1" fillId="0" borderId="27" xfId="0" applyFont="1" applyBorder="1"/>
    <xf numFmtId="0" fontId="0" fillId="0" borderId="27" xfId="0" applyBorder="1"/>
    <xf numFmtId="0" fontId="1" fillId="0" borderId="20" xfId="0" applyFont="1" applyBorder="1"/>
    <xf numFmtId="0" fontId="9" fillId="2" borderId="34" xfId="0" applyFont="1" applyFill="1" applyBorder="1"/>
    <xf numFmtId="0" fontId="9" fillId="2" borderId="35" xfId="0" applyFont="1" applyFill="1" applyBorder="1"/>
    <xf numFmtId="0" fontId="10" fillId="2" borderId="36" xfId="0" applyFont="1" applyFill="1" applyBorder="1" applyAlignment="1">
      <alignment horizontal="center"/>
    </xf>
    <xf numFmtId="0" fontId="6" fillId="6" borderId="11" xfId="0" applyFont="1" applyFill="1" applyBorder="1" applyAlignment="1" applyProtection="1">
      <alignment horizontal="center" vertical="center"/>
      <protection locked="0"/>
    </xf>
    <xf numFmtId="14" fontId="4" fillId="6" borderId="80" xfId="0" applyNumberFormat="1" applyFont="1" applyFill="1" applyBorder="1" applyAlignment="1" applyProtection="1">
      <alignment horizontal="left" vertical="center"/>
      <protection locked="0"/>
    </xf>
    <xf numFmtId="0" fontId="1" fillId="6" borderId="14" xfId="0" applyFont="1" applyFill="1" applyBorder="1" applyAlignment="1" applyProtection="1">
      <alignment horizontal="center" vertical="center"/>
      <protection locked="0"/>
    </xf>
    <xf numFmtId="0" fontId="4" fillId="6" borderId="81" xfId="0" applyFont="1" applyFill="1" applyBorder="1" applyAlignment="1" applyProtection="1">
      <alignment horizontal="left" vertical="center"/>
      <protection locked="0"/>
    </xf>
    <xf numFmtId="0" fontId="1" fillId="6" borderId="12" xfId="0" applyFont="1" applyFill="1" applyBorder="1" applyAlignment="1" applyProtection="1">
      <alignment horizontal="center" vertical="center"/>
      <protection locked="0"/>
    </xf>
    <xf numFmtId="49" fontId="4" fillId="6" borderId="57" xfId="0" applyNumberFormat="1" applyFont="1" applyFill="1" applyBorder="1" applyAlignment="1" applyProtection="1">
      <alignment horizontal="left" vertical="center"/>
      <protection locked="0"/>
    </xf>
    <xf numFmtId="49" fontId="4" fillId="6" borderId="83" xfId="0" applyNumberFormat="1" applyFont="1" applyFill="1" applyBorder="1" applyAlignment="1" applyProtection="1">
      <alignment horizontal="left" vertical="center"/>
      <protection locked="0"/>
    </xf>
    <xf numFmtId="0" fontId="1" fillId="6" borderId="82" xfId="0" applyFont="1" applyFill="1" applyBorder="1" applyAlignment="1" applyProtection="1">
      <alignment horizontal="center" vertical="center"/>
      <protection locked="0"/>
    </xf>
    <xf numFmtId="1" fontId="6" fillId="6" borderId="28" xfId="0" applyNumberFormat="1" applyFont="1" applyFill="1" applyBorder="1" applyAlignment="1" applyProtection="1">
      <alignment horizontal="center" vertical="center"/>
      <protection locked="0"/>
    </xf>
    <xf numFmtId="1" fontId="6" fillId="6" borderId="47" xfId="0" applyNumberFormat="1" applyFont="1" applyFill="1" applyBorder="1" applyAlignment="1" applyProtection="1">
      <alignment horizontal="center" vertical="center"/>
      <protection locked="0"/>
    </xf>
    <xf numFmtId="0" fontId="6" fillId="6" borderId="18" xfId="0" applyFont="1" applyFill="1" applyBorder="1" applyAlignment="1" applyProtection="1">
      <alignment horizontal="center" vertical="center"/>
      <protection locked="0"/>
    </xf>
    <xf numFmtId="0" fontId="6" fillId="6" borderId="47" xfId="0" applyFont="1" applyFill="1" applyBorder="1" applyAlignment="1" applyProtection="1">
      <alignment horizontal="center" vertical="center"/>
      <protection locked="0"/>
    </xf>
    <xf numFmtId="0" fontId="1" fillId="0" borderId="46" xfId="0" applyFont="1" applyBorder="1"/>
    <xf numFmtId="0" fontId="3" fillId="0" borderId="0" xfId="0" applyFont="1"/>
    <xf numFmtId="0" fontId="3" fillId="0" borderId="56" xfId="0" applyFont="1" applyBorder="1" applyAlignment="1">
      <alignment vertical="center"/>
    </xf>
    <xf numFmtId="166" fontId="3" fillId="0" borderId="0" xfId="0" applyNumberFormat="1" applyFont="1" applyAlignment="1">
      <alignment horizontal="left"/>
    </xf>
    <xf numFmtId="0" fontId="5" fillId="0" borderId="0" xfId="0" applyFont="1" applyAlignment="1">
      <alignment horizontal="center"/>
    </xf>
    <xf numFmtId="0" fontId="5" fillId="0" borderId="2" xfId="0" applyFont="1" applyBorder="1" applyAlignment="1">
      <alignment horizontal="center"/>
    </xf>
    <xf numFmtId="0" fontId="5" fillId="0" borderId="0" xfId="0" applyFont="1"/>
    <xf numFmtId="0" fontId="5" fillId="0" borderId="2" xfId="0" applyFont="1" applyBorder="1"/>
    <xf numFmtId="0" fontId="3" fillId="0" borderId="57" xfId="0" applyFont="1" applyBorder="1"/>
    <xf numFmtId="0" fontId="3" fillId="0" borderId="0" xfId="0" applyFont="1" applyAlignment="1">
      <alignment horizontal="center" vertical="center"/>
    </xf>
    <xf numFmtId="165" fontId="3" fillId="0" borderId="0" xfId="0" applyNumberFormat="1" applyFont="1" applyAlignment="1">
      <alignment horizontal="center" vertical="center"/>
    </xf>
    <xf numFmtId="165" fontId="3" fillId="0" borderId="2" xfId="0" applyNumberFormat="1" applyFont="1" applyBorder="1" applyAlignment="1">
      <alignment horizontal="center" vertical="center"/>
    </xf>
    <xf numFmtId="164" fontId="3" fillId="0" borderId="0" xfId="0" applyNumberFormat="1" applyFont="1" applyAlignment="1">
      <alignment horizontal="center" vertical="center"/>
    </xf>
    <xf numFmtId="165" fontId="3" fillId="0" borderId="57" xfId="0" applyNumberFormat="1" applyFont="1" applyBorder="1" applyAlignment="1">
      <alignment horizontal="center" vertical="center"/>
    </xf>
    <xf numFmtId="0" fontId="3" fillId="0" borderId="64" xfId="0" applyFont="1" applyBorder="1" applyAlignment="1">
      <alignment vertical="center"/>
    </xf>
    <xf numFmtId="0" fontId="3" fillId="0" borderId="1" xfId="0" applyFont="1" applyBorder="1"/>
    <xf numFmtId="0" fontId="3" fillId="0" borderId="1" xfId="0" applyFont="1" applyBorder="1" applyAlignment="1">
      <alignment horizontal="center" vertical="center"/>
    </xf>
    <xf numFmtId="165" fontId="3" fillId="0" borderId="1" xfId="0" applyNumberFormat="1" applyFont="1" applyBorder="1" applyAlignment="1">
      <alignment horizontal="center" vertical="center"/>
    </xf>
    <xf numFmtId="165" fontId="3" fillId="0" borderId="3" xfId="0" applyNumberFormat="1" applyFont="1" applyBorder="1" applyAlignment="1">
      <alignment horizontal="center" vertical="center"/>
    </xf>
    <xf numFmtId="0" fontId="3" fillId="0" borderId="6" xfId="0" applyFont="1" applyBorder="1" applyAlignment="1">
      <alignment horizontal="center" vertical="center"/>
    </xf>
    <xf numFmtId="165" fontId="3" fillId="0" borderId="7" xfId="0" applyNumberFormat="1" applyFont="1" applyBorder="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horizontal="center" vertical="center"/>
    </xf>
    <xf numFmtId="165" fontId="3" fillId="0" borderId="58" xfId="0" applyNumberFormat="1" applyFont="1" applyBorder="1" applyAlignment="1">
      <alignment horizontal="center" vertical="center"/>
    </xf>
    <xf numFmtId="0" fontId="13" fillId="0" borderId="0" xfId="0" applyFont="1" applyAlignment="1">
      <alignment horizontal="right"/>
    </xf>
    <xf numFmtId="0" fontId="3" fillId="0" borderId="48" xfId="0" applyFont="1" applyBorder="1"/>
    <xf numFmtId="165" fontId="3" fillId="0" borderId="48" xfId="0" applyNumberFormat="1" applyFont="1" applyBorder="1"/>
    <xf numFmtId="165" fontId="3" fillId="0" borderId="59" xfId="0" applyNumberFormat="1" applyFont="1" applyBorder="1" applyAlignment="1">
      <alignment horizontal="center"/>
    </xf>
    <xf numFmtId="0" fontId="3" fillId="0" borderId="48" xfId="0" applyFont="1" applyBorder="1" applyAlignment="1">
      <alignment horizontal="center"/>
    </xf>
    <xf numFmtId="165" fontId="3" fillId="0" borderId="48" xfId="0" applyNumberFormat="1" applyFont="1" applyBorder="1" applyAlignment="1">
      <alignment horizontal="center"/>
    </xf>
    <xf numFmtId="0" fontId="3" fillId="0" borderId="60" xfId="0" applyFont="1" applyBorder="1" applyAlignment="1">
      <alignment horizontal="center"/>
    </xf>
    <xf numFmtId="165" fontId="3" fillId="0" borderId="61" xfId="0" applyNumberFormat="1" applyFont="1" applyBorder="1" applyAlignment="1">
      <alignment horizontal="center"/>
    </xf>
    <xf numFmtId="165" fontId="13" fillId="0" borderId="0" xfId="0" applyNumberFormat="1" applyFont="1"/>
    <xf numFmtId="0" fontId="3" fillId="0" borderId="0" xfId="0" applyFont="1" applyAlignment="1">
      <alignment vertical="center"/>
    </xf>
    <xf numFmtId="165" fontId="3" fillId="0" borderId="0" xfId="0" applyNumberFormat="1" applyFont="1" applyAlignment="1">
      <alignment horizontal="center"/>
    </xf>
    <xf numFmtId="0" fontId="3" fillId="0" borderId="0" xfId="0" applyFont="1" applyAlignment="1">
      <alignment horizontal="center"/>
    </xf>
    <xf numFmtId="165" fontId="1" fillId="0" borderId="0" xfId="0" applyNumberFormat="1" applyFont="1"/>
    <xf numFmtId="0" fontId="15" fillId="0" borderId="0" xfId="0" applyFont="1"/>
    <xf numFmtId="0" fontId="1" fillId="0" borderId="56" xfId="0" applyFont="1" applyBorder="1" applyAlignment="1">
      <alignment vertical="center"/>
    </xf>
    <xf numFmtId="0" fontId="1" fillId="0" borderId="45" xfId="0" applyFont="1" applyBorder="1"/>
    <xf numFmtId="0" fontId="1" fillId="0" borderId="79" xfId="0" applyFont="1" applyBorder="1"/>
    <xf numFmtId="0" fontId="4" fillId="0" borderId="13" xfId="0" applyFont="1" applyBorder="1" applyAlignment="1">
      <alignment horizontal="center" vertical="center"/>
    </xf>
    <xf numFmtId="0" fontId="4" fillId="0" borderId="37" xfId="0" applyFont="1" applyBorder="1" applyAlignment="1">
      <alignment horizontal="center" vertical="center"/>
    </xf>
    <xf numFmtId="0" fontId="7" fillId="0" borderId="0" xfId="0" applyFont="1" applyAlignment="1">
      <alignment horizontal="center" vertical="center"/>
    </xf>
    <xf numFmtId="0" fontId="7" fillId="0" borderId="20" xfId="0" applyFont="1" applyBorder="1" applyAlignment="1">
      <alignment horizontal="center" vertical="center"/>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7" fillId="0" borderId="57" xfId="0" applyFont="1" applyBorder="1" applyAlignment="1">
      <alignment horizontal="center" vertical="center"/>
    </xf>
    <xf numFmtId="0" fontId="1" fillId="0" borderId="78" xfId="0" applyFont="1" applyBorder="1" applyAlignment="1">
      <alignment vertical="center"/>
    </xf>
    <xf numFmtId="0" fontId="7" fillId="2" borderId="77" xfId="0" applyFont="1" applyFill="1" applyBorder="1"/>
    <xf numFmtId="0" fontId="7" fillId="2" borderId="11" xfId="0" applyFont="1" applyFill="1" applyBorder="1"/>
    <xf numFmtId="0" fontId="7" fillId="2" borderId="16" xfId="0" applyFont="1" applyFill="1" applyBorder="1"/>
    <xf numFmtId="0" fontId="1" fillId="0" borderId="76" xfId="0" applyFont="1" applyBorder="1" applyAlignment="1">
      <alignment vertical="center"/>
    </xf>
    <xf numFmtId="0" fontId="7" fillId="2" borderId="18" xfId="0" applyFont="1" applyFill="1" applyBorder="1"/>
    <xf numFmtId="0" fontId="1" fillId="0" borderId="52" xfId="0" applyFont="1" applyBorder="1" applyAlignment="1">
      <alignment vertical="center"/>
    </xf>
    <xf numFmtId="0" fontId="1" fillId="0" borderId="48" xfId="0" applyFont="1" applyBorder="1"/>
    <xf numFmtId="0" fontId="1" fillId="0" borderId="53" xfId="0" applyFont="1" applyBorder="1"/>
    <xf numFmtId="0" fontId="1" fillId="0" borderId="48" xfId="0" applyFont="1" applyBorder="1" applyAlignment="1">
      <alignment vertical="center"/>
    </xf>
    <xf numFmtId="165" fontId="1" fillId="0" borderId="48" xfId="0" applyNumberFormat="1" applyFont="1" applyBorder="1" applyAlignment="1">
      <alignment vertical="center"/>
    </xf>
    <xf numFmtId="0" fontId="6" fillId="0" borderId="48" xfId="0" applyFont="1" applyBorder="1" applyAlignment="1">
      <alignment horizontal="center" vertical="center"/>
    </xf>
    <xf numFmtId="165" fontId="6" fillId="0" borderId="48" xfId="0" applyNumberFormat="1" applyFont="1" applyBorder="1" applyAlignment="1">
      <alignment horizontal="center" vertical="center"/>
    </xf>
    <xf numFmtId="0" fontId="6" fillId="0" borderId="48" xfId="0" applyFont="1" applyBorder="1" applyAlignment="1">
      <alignment vertical="center"/>
    </xf>
    <xf numFmtId="165" fontId="6" fillId="0" borderId="48" xfId="0" applyNumberFormat="1" applyFont="1" applyBorder="1" applyAlignment="1">
      <alignment vertical="center"/>
    </xf>
    <xf numFmtId="165" fontId="6" fillId="0" borderId="53" xfId="0" applyNumberFormat="1" applyFont="1" applyBorder="1" applyAlignment="1">
      <alignment vertical="center"/>
    </xf>
    <xf numFmtId="0" fontId="1" fillId="0" borderId="0" xfId="0" applyFont="1" applyAlignment="1">
      <alignment vertical="center"/>
    </xf>
    <xf numFmtId="165" fontId="1" fillId="0" borderId="0" xfId="0" applyNumberFormat="1" applyFont="1" applyAlignment="1">
      <alignment vertical="center"/>
    </xf>
    <xf numFmtId="0" fontId="6" fillId="0" borderId="0" xfId="0" applyFont="1" applyAlignment="1">
      <alignment vertical="center"/>
    </xf>
    <xf numFmtId="165" fontId="6" fillId="0" borderId="0" xfId="0" applyNumberFormat="1" applyFont="1" applyAlignment="1">
      <alignment vertical="center"/>
    </xf>
    <xf numFmtId="0" fontId="1" fillId="0" borderId="0" xfId="0" applyFont="1" applyAlignment="1">
      <alignment vertical="center" textRotation="90"/>
    </xf>
    <xf numFmtId="0" fontId="12" fillId="4" borderId="51" xfId="0" applyFont="1" applyFill="1" applyBorder="1" applyAlignment="1">
      <alignment horizontal="center"/>
    </xf>
    <xf numFmtId="0" fontId="12" fillId="5" borderId="63" xfId="0" applyFont="1" applyFill="1" applyBorder="1" applyAlignment="1">
      <alignment horizontal="center"/>
    </xf>
    <xf numFmtId="0" fontId="4" fillId="0" borderId="41" xfId="0" applyFont="1" applyBorder="1" applyAlignment="1">
      <alignment horizontal="right"/>
    </xf>
    <xf numFmtId="0" fontId="6" fillId="6" borderId="11" xfId="0" applyFont="1" applyFill="1" applyBorder="1" applyProtection="1">
      <protection locked="0"/>
    </xf>
    <xf numFmtId="0" fontId="1" fillId="0" borderId="49" xfId="0" applyFont="1" applyBorder="1"/>
    <xf numFmtId="20" fontId="8" fillId="0" borderId="0" xfId="0" applyNumberFormat="1" applyFont="1"/>
    <xf numFmtId="0" fontId="0" fillId="0" borderId="0" xfId="0" applyAlignment="1">
      <alignment horizontal="left" vertical="top" wrapText="1"/>
    </xf>
    <xf numFmtId="165" fontId="3" fillId="0" borderId="0" xfId="0" applyNumberFormat="1" applyFont="1"/>
    <xf numFmtId="0" fontId="4" fillId="0" borderId="0" xfId="0" applyFont="1" applyAlignment="1">
      <alignment horizontal="right"/>
    </xf>
    <xf numFmtId="0" fontId="0" fillId="0" borderId="0" xfId="0" applyAlignment="1" applyProtection="1">
      <alignment horizontal="left"/>
      <protection locked="0"/>
    </xf>
    <xf numFmtId="0" fontId="18" fillId="0" borderId="0" xfId="0" applyFont="1" applyAlignment="1">
      <alignment horizontal="center" vertical="center"/>
    </xf>
    <xf numFmtId="0" fontId="1" fillId="6" borderId="42" xfId="0" applyFont="1" applyFill="1" applyBorder="1"/>
    <xf numFmtId="0" fontId="0" fillId="6" borderId="43" xfId="0" applyFill="1" applyBorder="1"/>
    <xf numFmtId="0" fontId="0" fillId="6" borderId="44" xfId="0" applyFill="1" applyBorder="1"/>
    <xf numFmtId="0" fontId="4" fillId="0" borderId="42" xfId="0" applyFont="1" applyBorder="1" applyAlignment="1">
      <alignment horizontal="right"/>
    </xf>
    <xf numFmtId="167" fontId="1" fillId="6" borderId="87" xfId="0" applyNumberFormat="1" applyFont="1" applyFill="1" applyBorder="1" applyAlignment="1" applyProtection="1">
      <alignment horizontal="center"/>
      <protection locked="0"/>
    </xf>
    <xf numFmtId="167" fontId="1" fillId="0" borderId="27" xfId="0" applyNumberFormat="1" applyFont="1" applyBorder="1" applyProtection="1">
      <protection locked="0"/>
    </xf>
    <xf numFmtId="0" fontId="0" fillId="0" borderId="0" xfId="0" quotePrefix="1"/>
    <xf numFmtId="0" fontId="20" fillId="0" borderId="0" xfId="0" applyFont="1"/>
    <xf numFmtId="0" fontId="0" fillId="0" borderId="0" xfId="0" quotePrefix="1" applyAlignment="1">
      <alignment horizontal="left" vertical="top"/>
    </xf>
    <xf numFmtId="0" fontId="14" fillId="0" borderId="0" xfId="1" quotePrefix="1" applyFont="1"/>
    <xf numFmtId="0" fontId="1" fillId="0" borderId="0" xfId="0" applyFont="1" applyAlignment="1">
      <alignment horizontal="left" vertical="top" wrapText="1"/>
    </xf>
    <xf numFmtId="3" fontId="0" fillId="0" borderId="0" xfId="0" quotePrefix="1" applyNumberFormat="1"/>
    <xf numFmtId="0" fontId="12" fillId="10" borderId="30" xfId="0" applyFont="1" applyFill="1" applyBorder="1" applyAlignment="1">
      <alignment horizontal="center"/>
    </xf>
    <xf numFmtId="0" fontId="10" fillId="2" borderId="6" xfId="0" applyFont="1" applyFill="1" applyBorder="1" applyAlignment="1">
      <alignment horizontal="center"/>
    </xf>
    <xf numFmtId="0" fontId="10" fillId="2" borderId="90" xfId="0" applyFont="1" applyFill="1" applyBorder="1" applyAlignment="1">
      <alignment horizontal="center"/>
    </xf>
    <xf numFmtId="0" fontId="25" fillId="0" borderId="0" xfId="0" applyFont="1" applyAlignment="1">
      <alignment horizontal="right" vertical="center" wrapText="1"/>
    </xf>
    <xf numFmtId="0" fontId="25" fillId="0" borderId="0" xfId="0" applyFont="1" applyAlignment="1">
      <alignment vertical="center" wrapText="1"/>
    </xf>
    <xf numFmtId="0" fontId="0" fillId="0" borderId="0" xfId="0" quotePrefix="1" applyAlignment="1">
      <alignment horizontal="center" vertical="top"/>
    </xf>
    <xf numFmtId="0" fontId="14" fillId="0" borderId="0" xfId="0" quotePrefix="1" applyFont="1" applyAlignment="1">
      <alignment horizontal="center" vertical="top"/>
    </xf>
    <xf numFmtId="0" fontId="14" fillId="0" borderId="0" xfId="0" applyFont="1"/>
    <xf numFmtId="0" fontId="0" fillId="0" borderId="0" xfId="0" quotePrefix="1" applyAlignment="1">
      <alignment horizontal="left" vertical="top" wrapText="1"/>
    </xf>
    <xf numFmtId="0" fontId="9" fillId="0" borderId="0" xfId="0" applyFont="1" applyAlignment="1">
      <alignment horizontal="center"/>
    </xf>
    <xf numFmtId="49" fontId="9" fillId="0" borderId="0" xfId="0" applyNumberFormat="1" applyFont="1" applyAlignment="1">
      <alignment horizontal="center"/>
    </xf>
    <xf numFmtId="0" fontId="3" fillId="0" borderId="1" xfId="0" applyFont="1" applyBorder="1" applyAlignment="1">
      <alignment vertical="center"/>
    </xf>
    <xf numFmtId="0" fontId="1" fillId="0" borderId="79" xfId="0" applyFont="1" applyBorder="1" applyAlignment="1">
      <alignment horizontal="center"/>
    </xf>
    <xf numFmtId="0" fontId="4" fillId="0" borderId="0" xfId="0" applyFont="1" applyAlignment="1">
      <alignment horizontal="center" vertical="center"/>
    </xf>
    <xf numFmtId="4" fontId="1" fillId="6" borderId="15" xfId="0" applyNumberFormat="1" applyFont="1" applyFill="1" applyBorder="1" applyAlignment="1" applyProtection="1">
      <alignment horizontal="center" vertical="center"/>
      <protection locked="0"/>
    </xf>
    <xf numFmtId="4" fontId="1" fillId="0" borderId="19" xfId="0" applyNumberFormat="1" applyFont="1" applyBorder="1" applyAlignment="1">
      <alignment horizontal="center" vertical="center"/>
    </xf>
    <xf numFmtId="4" fontId="6" fillId="6" borderId="17" xfId="0" applyNumberFormat="1" applyFont="1" applyFill="1" applyBorder="1" applyAlignment="1" applyProtection="1">
      <alignment horizontal="center" vertical="center"/>
      <protection locked="0"/>
    </xf>
    <xf numFmtId="4" fontId="1" fillId="0" borderId="20" xfId="0" applyNumberFormat="1" applyFont="1" applyBorder="1" applyAlignment="1">
      <alignment horizontal="center" vertical="center"/>
    </xf>
    <xf numFmtId="4" fontId="1" fillId="0" borderId="21" xfId="0" applyNumberFormat="1" applyFont="1" applyBorder="1" applyAlignment="1">
      <alignment horizontal="center" vertical="center"/>
    </xf>
    <xf numFmtId="4" fontId="6" fillId="6" borderId="18" xfId="0" applyNumberFormat="1" applyFont="1" applyFill="1" applyBorder="1" applyAlignment="1" applyProtection="1">
      <alignment horizontal="center" vertical="center"/>
      <protection locked="0"/>
    </xf>
    <xf numFmtId="4" fontId="1" fillId="0" borderId="22" xfId="0" applyNumberFormat="1" applyFont="1" applyBorder="1" applyAlignment="1">
      <alignment horizontal="center" vertical="center"/>
    </xf>
    <xf numFmtId="4" fontId="1" fillId="0" borderId="48" xfId="0" applyNumberFormat="1" applyFont="1" applyBorder="1" applyAlignment="1">
      <alignment vertical="center"/>
    </xf>
    <xf numFmtId="4" fontId="1" fillId="0" borderId="68" xfId="0" applyNumberFormat="1" applyFont="1" applyBorder="1" applyAlignment="1">
      <alignment horizontal="center" vertical="center"/>
    </xf>
    <xf numFmtId="4" fontId="6" fillId="0" borderId="20" xfId="0" applyNumberFormat="1" applyFont="1" applyBorder="1" applyAlignment="1">
      <alignment horizontal="center" vertical="center"/>
    </xf>
    <xf numFmtId="4" fontId="6" fillId="0" borderId="23" xfId="0" applyNumberFormat="1" applyFont="1" applyBorder="1" applyAlignment="1">
      <alignment horizontal="center" vertical="center"/>
    </xf>
    <xf numFmtId="4" fontId="6" fillId="0" borderId="68" xfId="0" applyNumberFormat="1" applyFont="1" applyBorder="1" applyAlignment="1">
      <alignment horizontal="center" vertical="center"/>
    </xf>
    <xf numFmtId="4" fontId="6" fillId="6" borderId="21" xfId="0" applyNumberFormat="1" applyFont="1" applyFill="1" applyBorder="1" applyAlignment="1" applyProtection="1">
      <alignment horizontal="center" vertical="center"/>
      <protection locked="0"/>
    </xf>
    <xf numFmtId="4" fontId="6" fillId="6" borderId="22" xfId="0" applyNumberFormat="1" applyFont="1" applyFill="1" applyBorder="1" applyAlignment="1" applyProtection="1">
      <alignment horizontal="center" vertical="center"/>
      <protection locked="0"/>
    </xf>
    <xf numFmtId="4" fontId="6" fillId="6" borderId="66" xfId="0" applyNumberFormat="1" applyFont="1" applyFill="1" applyBorder="1" applyAlignment="1" applyProtection="1">
      <alignment horizontal="center" vertical="center"/>
      <protection locked="0"/>
    </xf>
    <xf numFmtId="4" fontId="6" fillId="6" borderId="67" xfId="0" applyNumberFormat="1" applyFont="1" applyFill="1" applyBorder="1" applyAlignment="1" applyProtection="1">
      <alignment horizontal="center" vertical="center"/>
      <protection locked="0"/>
    </xf>
    <xf numFmtId="4" fontId="6" fillId="0" borderId="53" xfId="0" applyNumberFormat="1" applyFont="1" applyBorder="1" applyAlignment="1">
      <alignment horizontal="center" vertical="center"/>
    </xf>
    <xf numFmtId="4" fontId="1" fillId="0" borderId="32" xfId="0" applyNumberFormat="1" applyFont="1" applyBorder="1" applyAlignment="1">
      <alignment horizontal="center"/>
    </xf>
    <xf numFmtId="0" fontId="10" fillId="2" borderId="35" xfId="0" applyFont="1" applyFill="1" applyBorder="1" applyAlignment="1">
      <alignment horizontal="center"/>
    </xf>
    <xf numFmtId="0" fontId="10" fillId="2" borderId="97" xfId="0" applyFont="1" applyFill="1" applyBorder="1" applyAlignment="1">
      <alignment horizontal="right"/>
    </xf>
    <xf numFmtId="0" fontId="9" fillId="0" borderId="57" xfId="0" applyFont="1" applyBorder="1" applyAlignment="1">
      <alignment horizontal="right"/>
    </xf>
    <xf numFmtId="0" fontId="4" fillId="12" borderId="55" xfId="0" applyFont="1" applyFill="1" applyBorder="1" applyAlignment="1">
      <alignment horizontal="center"/>
    </xf>
    <xf numFmtId="0" fontId="4" fillId="12" borderId="57" xfId="0" applyFont="1" applyFill="1" applyBorder="1" applyAlignment="1">
      <alignment horizontal="center"/>
    </xf>
    <xf numFmtId="0" fontId="9" fillId="0" borderId="0" xfId="0" applyFont="1" applyAlignment="1">
      <alignment horizontal="left"/>
    </xf>
    <xf numFmtId="166" fontId="9" fillId="0" borderId="0" xfId="0" applyNumberFormat="1" applyFont="1" applyAlignment="1">
      <alignment horizontal="right"/>
    </xf>
    <xf numFmtId="167" fontId="9" fillId="0" borderId="0" xfId="0" applyNumberFormat="1" applyFont="1" applyAlignment="1">
      <alignment horizontal="center"/>
    </xf>
    <xf numFmtId="10" fontId="9" fillId="0" borderId="0" xfId="0" applyNumberFormat="1" applyFont="1" applyAlignment="1">
      <alignment horizontal="center"/>
    </xf>
    <xf numFmtId="0" fontId="26" fillId="0" borderId="0" xfId="0" applyFont="1" applyAlignment="1">
      <alignment horizontal="right"/>
    </xf>
    <xf numFmtId="167" fontId="6" fillId="6" borderId="21" xfId="0" applyNumberFormat="1" applyFont="1" applyFill="1" applyBorder="1" applyProtection="1">
      <protection locked="0"/>
    </xf>
    <xf numFmtId="167" fontId="7" fillId="0" borderId="33" xfId="0" applyNumberFormat="1" applyFont="1" applyBorder="1" applyAlignment="1">
      <alignment horizontal="center"/>
    </xf>
    <xf numFmtId="167" fontId="6" fillId="6" borderId="102" xfId="0" applyNumberFormat="1" applyFont="1" applyFill="1" applyBorder="1" applyProtection="1">
      <protection locked="0"/>
    </xf>
    <xf numFmtId="0" fontId="0" fillId="13" borderId="41" xfId="0" applyFill="1" applyBorder="1" applyProtection="1">
      <protection locked="0"/>
    </xf>
    <xf numFmtId="167" fontId="10" fillId="0" borderId="0" xfId="0" applyNumberFormat="1" applyFont="1" applyAlignment="1">
      <alignment horizontal="center"/>
    </xf>
    <xf numFmtId="167" fontId="0" fillId="0" borderId="0" xfId="0" applyNumberFormat="1"/>
    <xf numFmtId="0" fontId="7" fillId="11" borderId="11" xfId="0" applyFont="1" applyFill="1" applyBorder="1" applyAlignment="1">
      <alignment horizontal="center" vertical="center"/>
    </xf>
    <xf numFmtId="0" fontId="1" fillId="0" borderId="45" xfId="0" applyFont="1" applyBorder="1" applyProtection="1">
      <protection locked="0"/>
    </xf>
    <xf numFmtId="0" fontId="0" fillId="0" borderId="0" xfId="0" applyAlignment="1">
      <alignment vertical="top" wrapText="1"/>
    </xf>
    <xf numFmtId="0" fontId="11" fillId="0" borderId="0" xfId="0" applyFont="1"/>
    <xf numFmtId="0" fontId="11" fillId="0" borderId="54" xfId="0" applyFont="1" applyBorder="1" applyAlignment="1">
      <alignment wrapText="1"/>
    </xf>
    <xf numFmtId="0" fontId="11" fillId="0" borderId="0" xfId="0" applyFont="1" applyAlignment="1">
      <alignment horizontal="center"/>
    </xf>
    <xf numFmtId="0" fontId="11" fillId="0" borderId="0" xfId="0" applyFont="1" applyAlignment="1">
      <alignment wrapText="1"/>
    </xf>
    <xf numFmtId="0" fontId="7" fillId="0" borderId="0" xfId="0" applyFont="1" applyAlignment="1">
      <alignment horizontal="center" wrapText="1"/>
    </xf>
    <xf numFmtId="0" fontId="6" fillId="6" borderId="104" xfId="0" applyFont="1" applyFill="1" applyBorder="1" applyProtection="1">
      <protection locked="0"/>
    </xf>
    <xf numFmtId="0" fontId="7" fillId="0" borderId="43" xfId="0" applyFont="1" applyBorder="1" applyAlignment="1">
      <alignment horizontal="center"/>
    </xf>
    <xf numFmtId="167" fontId="6" fillId="6" borderId="105" xfId="0" applyNumberFormat="1" applyFont="1" applyFill="1" applyBorder="1" applyProtection="1">
      <protection locked="0"/>
    </xf>
    <xf numFmtId="0" fontId="6" fillId="6" borderId="106" xfId="0" applyFont="1" applyFill="1" applyBorder="1" applyProtection="1">
      <protection locked="0"/>
    </xf>
    <xf numFmtId="167" fontId="7" fillId="0" borderId="0" xfId="0" applyNumberFormat="1" applyFont="1" applyAlignment="1">
      <alignment horizontal="center"/>
    </xf>
    <xf numFmtId="167" fontId="7" fillId="0" borderId="33" xfId="0" applyNumberFormat="1" applyFont="1" applyBorder="1"/>
    <xf numFmtId="167" fontId="7" fillId="0" borderId="108" xfId="0" applyNumberFormat="1" applyFont="1" applyBorder="1"/>
    <xf numFmtId="167" fontId="6" fillId="6" borderId="107" xfId="0" applyNumberFormat="1" applyFont="1" applyFill="1" applyBorder="1" applyProtection="1">
      <protection locked="0"/>
    </xf>
    <xf numFmtId="167" fontId="7" fillId="0" borderId="88" xfId="0" applyNumberFormat="1" applyFont="1" applyBorder="1"/>
    <xf numFmtId="167" fontId="7" fillId="0" borderId="0" xfId="0" applyNumberFormat="1" applyFont="1"/>
    <xf numFmtId="167" fontId="7" fillId="0" borderId="25" xfId="0" applyNumberFormat="1" applyFont="1" applyBorder="1"/>
    <xf numFmtId="0" fontId="6" fillId="0" borderId="20" xfId="0" applyFont="1" applyBorder="1"/>
    <xf numFmtId="0" fontId="7" fillId="0" borderId="38" xfId="0" applyFont="1" applyBorder="1" applyAlignment="1">
      <alignment horizontal="center"/>
    </xf>
    <xf numFmtId="0" fontId="7" fillId="0" borderId="109" xfId="0" applyFont="1" applyBorder="1" applyAlignment="1">
      <alignment horizontal="center"/>
    </xf>
    <xf numFmtId="167" fontId="6" fillId="6" borderId="110" xfId="0" applyNumberFormat="1" applyFont="1" applyFill="1" applyBorder="1" applyProtection="1">
      <protection locked="0"/>
    </xf>
    <xf numFmtId="0" fontId="6" fillId="6" borderId="111" xfId="0" applyFont="1" applyFill="1" applyBorder="1" applyProtection="1">
      <protection locked="0"/>
    </xf>
    <xf numFmtId="0" fontId="4" fillId="0" borderId="112" xfId="0" applyFont="1" applyBorder="1"/>
    <xf numFmtId="0" fontId="1" fillId="0" borderId="113" xfId="0" applyFont="1" applyBorder="1"/>
    <xf numFmtId="0" fontId="4" fillId="0" borderId="116" xfId="0" applyFont="1" applyBorder="1"/>
    <xf numFmtId="0" fontId="7" fillId="0" borderId="117" xfId="0" applyFont="1" applyBorder="1" applyAlignment="1">
      <alignment horizontal="center"/>
    </xf>
    <xf numFmtId="0" fontId="4" fillId="0" borderId="62" xfId="0" applyFont="1" applyBorder="1"/>
    <xf numFmtId="0" fontId="7" fillId="0" borderId="1" xfId="0" applyFont="1" applyBorder="1" applyAlignment="1">
      <alignment horizontal="center"/>
    </xf>
    <xf numFmtId="0" fontId="7" fillId="0" borderId="23" xfId="0" applyFont="1" applyBorder="1" applyAlignment="1">
      <alignment horizontal="center"/>
    </xf>
    <xf numFmtId="0" fontId="1" fillId="0" borderId="118" xfId="0" applyFont="1" applyBorder="1"/>
    <xf numFmtId="0" fontId="4" fillId="0" borderId="112" xfId="0" applyFont="1" applyBorder="1" applyAlignment="1">
      <alignment horizontal="center"/>
    </xf>
    <xf numFmtId="0" fontId="7" fillId="6" borderId="104" xfId="0" applyFont="1" applyFill="1" applyBorder="1"/>
    <xf numFmtId="0" fontId="7" fillId="6" borderId="11" xfId="0" applyFont="1" applyFill="1" applyBorder="1"/>
    <xf numFmtId="0" fontId="6" fillId="6" borderId="120" xfId="0" applyFont="1" applyFill="1" applyBorder="1" applyProtection="1">
      <protection locked="0"/>
    </xf>
    <xf numFmtId="0" fontId="6" fillId="6" borderId="121" xfId="0" applyFont="1" applyFill="1" applyBorder="1" applyProtection="1">
      <protection locked="0"/>
    </xf>
    <xf numFmtId="0" fontId="6" fillId="6" borderId="119" xfId="0" applyFont="1" applyFill="1" applyBorder="1" applyProtection="1">
      <protection locked="0"/>
    </xf>
    <xf numFmtId="0" fontId="1" fillId="0" borderId="103" xfId="0" applyFont="1" applyBorder="1" applyProtection="1">
      <protection locked="0"/>
    </xf>
    <xf numFmtId="0" fontId="1" fillId="14" borderId="0" xfId="0" applyFont="1" applyFill="1"/>
    <xf numFmtId="20" fontId="12" fillId="17" borderId="42" xfId="0" applyNumberFormat="1" applyFont="1" applyFill="1" applyBorder="1"/>
    <xf numFmtId="0" fontId="20" fillId="17" borderId="43" xfId="0" applyFont="1" applyFill="1" applyBorder="1"/>
    <xf numFmtId="0" fontId="20" fillId="17" borderId="44" xfId="0" applyFont="1" applyFill="1" applyBorder="1"/>
    <xf numFmtId="4" fontId="0" fillId="0" borderId="0" xfId="0" applyNumberFormat="1"/>
    <xf numFmtId="0" fontId="25" fillId="0" borderId="0" xfId="0" applyFont="1" applyAlignment="1">
      <alignment vertical="center"/>
    </xf>
    <xf numFmtId="0" fontId="19" fillId="16" borderId="29" xfId="0" applyFont="1" applyFill="1" applyBorder="1" applyAlignment="1">
      <alignment horizontal="centerContinuous" vertical="center"/>
    </xf>
    <xf numFmtId="0" fontId="19" fillId="16" borderId="30" xfId="0" applyFont="1" applyFill="1" applyBorder="1" applyAlignment="1">
      <alignment horizontal="centerContinuous" vertical="center"/>
    </xf>
    <xf numFmtId="0" fontId="19" fillId="16" borderId="31" xfId="0" applyFont="1" applyFill="1" applyBorder="1" applyAlignment="1">
      <alignment horizontal="centerContinuous" vertical="center"/>
    </xf>
    <xf numFmtId="0" fontId="28" fillId="16" borderId="29" xfId="0" applyFont="1" applyFill="1" applyBorder="1" applyAlignment="1">
      <alignment horizontal="centerContinuous" vertical="center"/>
    </xf>
    <xf numFmtId="0" fontId="28" fillId="16" borderId="30" xfId="0" applyFont="1" applyFill="1" applyBorder="1" applyAlignment="1">
      <alignment horizontal="centerContinuous" vertical="center"/>
    </xf>
    <xf numFmtId="0" fontId="6" fillId="17" borderId="42" xfId="0" applyFont="1" applyFill="1" applyBorder="1" applyAlignment="1">
      <alignment horizontal="centerContinuous" wrapText="1"/>
    </xf>
    <xf numFmtId="0" fontId="6" fillId="17" borderId="43" xfId="0" applyFont="1" applyFill="1" applyBorder="1" applyAlignment="1">
      <alignment horizontal="centerContinuous" wrapText="1"/>
    </xf>
    <xf numFmtId="0" fontId="6" fillId="17" borderId="44" xfId="0" applyFont="1" applyFill="1" applyBorder="1" applyAlignment="1">
      <alignment horizontal="centerContinuous" wrapText="1"/>
    </xf>
    <xf numFmtId="0" fontId="7" fillId="17" borderId="42" xfId="0" applyFont="1" applyFill="1" applyBorder="1" applyAlignment="1">
      <alignment horizontal="centerContinuous" wrapText="1"/>
    </xf>
    <xf numFmtId="0" fontId="7" fillId="17" borderId="43" xfId="0" applyFont="1" applyFill="1" applyBorder="1" applyAlignment="1">
      <alignment horizontal="centerContinuous" wrapText="1"/>
    </xf>
    <xf numFmtId="0" fontId="7" fillId="17" borderId="44" xfId="0" applyFont="1" applyFill="1" applyBorder="1" applyAlignment="1">
      <alignment horizontal="centerContinuous" wrapText="1"/>
    </xf>
    <xf numFmtId="0" fontId="7" fillId="10" borderId="29" xfId="0" applyFont="1" applyFill="1" applyBorder="1" applyAlignment="1">
      <alignment horizontal="centerContinuous"/>
    </xf>
    <xf numFmtId="0" fontId="7" fillId="10" borderId="30" xfId="0" applyFont="1" applyFill="1" applyBorder="1" applyAlignment="1">
      <alignment horizontal="centerContinuous"/>
    </xf>
    <xf numFmtId="0" fontId="7" fillId="10" borderId="31" xfId="0" applyFont="1" applyFill="1" applyBorder="1" applyAlignment="1">
      <alignment horizontal="centerContinuous"/>
    </xf>
    <xf numFmtId="0" fontId="4" fillId="4" borderId="29" xfId="0" applyFont="1" applyFill="1" applyBorder="1" applyAlignment="1">
      <alignment horizontal="centerContinuous"/>
    </xf>
    <xf numFmtId="0" fontId="4" fillId="4" borderId="30" xfId="0" applyFont="1" applyFill="1" applyBorder="1" applyAlignment="1">
      <alignment horizontal="centerContinuous"/>
    </xf>
    <xf numFmtId="0" fontId="4" fillId="4" borderId="31" xfId="0" applyFont="1" applyFill="1" applyBorder="1" applyAlignment="1">
      <alignment horizontal="centerContinuous"/>
    </xf>
    <xf numFmtId="0" fontId="29" fillId="15" borderId="24" xfId="0" applyFont="1" applyFill="1" applyBorder="1" applyAlignment="1">
      <alignment horizontal="centerContinuous"/>
    </xf>
    <xf numFmtId="0" fontId="29" fillId="15" borderId="25" xfId="0" applyFont="1" applyFill="1" applyBorder="1" applyAlignment="1">
      <alignment horizontal="centerContinuous"/>
    </xf>
    <xf numFmtId="0" fontId="29" fillId="15" borderId="26" xfId="0" applyFont="1" applyFill="1" applyBorder="1" applyAlignment="1">
      <alignment horizontal="centerContinuous"/>
    </xf>
    <xf numFmtId="4" fontId="9" fillId="0" borderId="0" xfId="0" applyNumberFormat="1" applyFont="1" applyAlignment="1">
      <alignment horizontal="center" vertical="center"/>
    </xf>
    <xf numFmtId="4" fontId="10" fillId="0" borderId="0" xfId="0" applyNumberFormat="1" applyFont="1" applyAlignment="1">
      <alignment horizontal="center" vertical="center"/>
    </xf>
    <xf numFmtId="166" fontId="10" fillId="0" borderId="0" xfId="0" applyNumberFormat="1" applyFont="1" applyAlignment="1">
      <alignment horizontal="right"/>
    </xf>
    <xf numFmtId="165" fontId="10" fillId="0" borderId="0" xfId="0" applyNumberFormat="1" applyFont="1" applyAlignment="1">
      <alignment horizontal="center"/>
    </xf>
    <xf numFmtId="9" fontId="0" fillId="0" borderId="0" xfId="0" applyNumberFormat="1"/>
    <xf numFmtId="0" fontId="17" fillId="9" borderId="2" xfId="0" applyFont="1" applyFill="1" applyBorder="1" applyAlignment="1">
      <alignment vertical="center"/>
    </xf>
    <xf numFmtId="0" fontId="17" fillId="9" borderId="59" xfId="0" applyFont="1" applyFill="1" applyBorder="1" applyAlignment="1">
      <alignment vertical="center"/>
    </xf>
    <xf numFmtId="166" fontId="8" fillId="9" borderId="75" xfId="0" applyNumberFormat="1" applyFont="1" applyFill="1" applyBorder="1"/>
    <xf numFmtId="166" fontId="12" fillId="7" borderId="72" xfId="0" applyNumberFormat="1" applyFont="1" applyFill="1" applyBorder="1" applyAlignment="1">
      <alignment horizontal="centerContinuous"/>
    </xf>
    <xf numFmtId="166" fontId="12" fillId="7" borderId="38" xfId="0" applyNumberFormat="1" applyFont="1" applyFill="1" applyBorder="1" applyAlignment="1">
      <alignment horizontal="centerContinuous"/>
    </xf>
    <xf numFmtId="166" fontId="12" fillId="7" borderId="69" xfId="0" applyNumberFormat="1" applyFont="1" applyFill="1" applyBorder="1" applyAlignment="1">
      <alignment horizontal="centerContinuous"/>
    </xf>
    <xf numFmtId="0" fontId="11" fillId="10" borderId="38" xfId="0" applyFont="1" applyFill="1" applyBorder="1" applyAlignment="1">
      <alignment horizontal="centerContinuous" vertical="center"/>
    </xf>
    <xf numFmtId="0" fontId="11" fillId="10" borderId="73" xfId="0" applyFont="1" applyFill="1" applyBorder="1" applyAlignment="1">
      <alignment horizontal="centerContinuous" vertical="center"/>
    </xf>
    <xf numFmtId="0" fontId="11" fillId="4" borderId="71" xfId="0" applyFont="1" applyFill="1" applyBorder="1" applyAlignment="1">
      <alignment horizontal="centerContinuous" vertical="center"/>
    </xf>
    <xf numFmtId="0" fontId="11" fillId="4" borderId="69" xfId="0" applyFont="1" applyFill="1" applyBorder="1" applyAlignment="1">
      <alignment horizontal="centerContinuous" vertical="center"/>
    </xf>
    <xf numFmtId="0" fontId="14" fillId="9" borderId="42" xfId="0" applyFont="1" applyFill="1" applyBorder="1" applyAlignment="1">
      <alignment horizontal="centerContinuous" vertical="center"/>
    </xf>
    <xf numFmtId="0" fontId="14" fillId="9" borderId="74" xfId="0" applyFont="1" applyFill="1" applyBorder="1" applyAlignment="1">
      <alignment horizontal="centerContinuous" vertical="center"/>
    </xf>
    <xf numFmtId="0" fontId="14" fillId="9" borderId="75" xfId="0" applyFont="1" applyFill="1" applyBorder="1" applyAlignment="1">
      <alignment horizontal="centerContinuous" vertical="center"/>
    </xf>
    <xf numFmtId="0" fontId="14" fillId="9" borderId="43" xfId="0" applyFont="1" applyFill="1" applyBorder="1" applyAlignment="1">
      <alignment horizontal="centerContinuous" vertical="center"/>
    </xf>
    <xf numFmtId="0" fontId="14" fillId="9" borderId="44" xfId="0" applyFont="1" applyFill="1" applyBorder="1" applyAlignment="1">
      <alignment horizontal="centerContinuous" vertical="center"/>
    </xf>
    <xf numFmtId="166" fontId="8" fillId="9" borderId="43" xfId="0" applyNumberFormat="1" applyFont="1" applyFill="1" applyBorder="1" applyAlignment="1">
      <alignment horizontal="centerContinuous"/>
    </xf>
    <xf numFmtId="0" fontId="29" fillId="14" borderId="75" xfId="0" applyFont="1" applyFill="1" applyBorder="1" applyAlignment="1">
      <alignment horizontal="centerContinuous" vertical="center"/>
    </xf>
    <xf numFmtId="0" fontId="29" fillId="14" borderId="43" xfId="0" applyFont="1" applyFill="1" applyBorder="1" applyAlignment="1">
      <alignment horizontal="centerContinuous" vertical="center"/>
    </xf>
    <xf numFmtId="0" fontId="29" fillId="14" borderId="74" xfId="0" applyFont="1" applyFill="1" applyBorder="1" applyAlignment="1">
      <alignment horizontal="centerContinuous" vertical="center"/>
    </xf>
    <xf numFmtId="166" fontId="12" fillId="7" borderId="29" xfId="0" applyNumberFormat="1" applyFont="1" applyFill="1" applyBorder="1" applyAlignment="1">
      <alignment horizontal="centerContinuous"/>
    </xf>
    <xf numFmtId="166" fontId="12" fillId="7" borderId="30" xfId="0" applyNumberFormat="1" applyFont="1" applyFill="1" applyBorder="1" applyAlignment="1">
      <alignment horizontal="centerContinuous"/>
    </xf>
    <xf numFmtId="166" fontId="12" fillId="7" borderId="50" xfId="0" applyNumberFormat="1" applyFont="1" applyFill="1" applyBorder="1" applyAlignment="1">
      <alignment horizontal="centerContinuous"/>
    </xf>
    <xf numFmtId="0" fontId="11" fillId="10" borderId="51" xfId="0" applyFont="1" applyFill="1" applyBorder="1" applyAlignment="1">
      <alignment horizontal="centerContinuous" vertical="center"/>
    </xf>
    <xf numFmtId="0" fontId="11" fillId="10" borderId="30" xfId="0" applyFont="1" applyFill="1" applyBorder="1" applyAlignment="1">
      <alignment horizontal="centerContinuous" vertical="center"/>
    </xf>
    <xf numFmtId="0" fontId="11" fillId="10" borderId="50" xfId="0" applyFont="1" applyFill="1" applyBorder="1" applyAlignment="1">
      <alignment horizontal="centerContinuous" vertical="center"/>
    </xf>
    <xf numFmtId="0" fontId="11" fillId="4" borderId="51" xfId="0" applyFont="1" applyFill="1" applyBorder="1" applyAlignment="1">
      <alignment horizontal="centerContinuous" vertical="center"/>
    </xf>
    <xf numFmtId="0" fontId="11" fillId="4" borderId="31" xfId="0" applyFont="1" applyFill="1" applyBorder="1" applyAlignment="1">
      <alignment horizontal="centerContinuous" vertical="center"/>
    </xf>
    <xf numFmtId="0" fontId="29" fillId="14" borderId="1" xfId="0" applyFont="1" applyFill="1" applyBorder="1" applyAlignment="1">
      <alignment horizontal="centerContinuous" vertical="center"/>
    </xf>
    <xf numFmtId="0" fontId="29" fillId="14" borderId="23" xfId="0" applyFont="1" applyFill="1" applyBorder="1" applyAlignment="1">
      <alignment horizontal="centerContinuous" vertical="center"/>
    </xf>
    <xf numFmtId="0" fontId="29" fillId="14" borderId="62" xfId="0" applyFont="1" applyFill="1" applyBorder="1" applyAlignment="1">
      <alignment horizontal="centerContinuous"/>
    </xf>
    <xf numFmtId="0" fontId="29" fillId="14" borderId="1" xfId="0" applyFont="1" applyFill="1" applyBorder="1" applyAlignment="1">
      <alignment horizontal="centerContinuous"/>
    </xf>
    <xf numFmtId="0" fontId="29" fillId="14" borderId="23" xfId="0" applyFont="1" applyFill="1" applyBorder="1" applyAlignment="1">
      <alignment horizontal="centerContinuous"/>
    </xf>
    <xf numFmtId="0" fontId="29" fillId="14" borderId="0" xfId="0" applyFont="1" applyFill="1" applyAlignment="1">
      <alignment horizontal="centerContinuous"/>
    </xf>
    <xf numFmtId="0" fontId="29" fillId="14" borderId="20" xfId="0" applyFont="1" applyFill="1" applyBorder="1" applyAlignment="1">
      <alignment horizontal="centerContinuous"/>
    </xf>
    <xf numFmtId="0" fontId="29" fillId="14" borderId="65" xfId="0" applyFont="1" applyFill="1" applyBorder="1" applyAlignment="1">
      <alignment horizontal="centerContinuous"/>
    </xf>
    <xf numFmtId="166" fontId="11" fillId="7" borderId="29" xfId="0" applyNumberFormat="1" applyFont="1" applyFill="1" applyBorder="1" applyAlignment="1">
      <alignment horizontal="centerContinuous"/>
    </xf>
    <xf numFmtId="0" fontId="18" fillId="8" borderId="29" xfId="0" applyFont="1" applyFill="1" applyBorder="1" applyAlignment="1">
      <alignment vertical="center"/>
    </xf>
    <xf numFmtId="0" fontId="18" fillId="8" borderId="30" xfId="0" applyFont="1" applyFill="1" applyBorder="1" applyAlignment="1">
      <alignment vertical="center"/>
    </xf>
    <xf numFmtId="0" fontId="18" fillId="8" borderId="31" xfId="0" applyFont="1" applyFill="1" applyBorder="1" applyAlignment="1">
      <alignment vertical="center"/>
    </xf>
    <xf numFmtId="0" fontId="23" fillId="8" borderId="29" xfId="0" applyFont="1" applyFill="1" applyBorder="1" applyAlignment="1">
      <alignment horizontal="centerContinuous" vertical="center"/>
    </xf>
    <xf numFmtId="0" fontId="23" fillId="8" borderId="30" xfId="0" applyFont="1" applyFill="1" applyBorder="1" applyAlignment="1">
      <alignment horizontal="centerContinuous" vertical="center"/>
    </xf>
    <xf numFmtId="0" fontId="23" fillId="8" borderId="31" xfId="0" applyFont="1" applyFill="1" applyBorder="1" applyAlignment="1">
      <alignment horizontal="centerContinuous" vertical="center"/>
    </xf>
    <xf numFmtId="167" fontId="1" fillId="0" borderId="0" xfId="0" applyNumberFormat="1" applyFont="1"/>
    <xf numFmtId="10" fontId="1" fillId="0" borderId="0" xfId="0" applyNumberFormat="1" applyFont="1" applyAlignment="1">
      <alignment horizontal="center"/>
    </xf>
    <xf numFmtId="0" fontId="1" fillId="0" borderId="0" xfId="0" applyFont="1" applyAlignment="1">
      <alignment horizontal="center"/>
    </xf>
    <xf numFmtId="167" fontId="1" fillId="0" borderId="0" xfId="0" applyNumberFormat="1" applyFont="1" applyAlignment="1">
      <alignment horizontal="center"/>
    </xf>
    <xf numFmtId="168" fontId="9" fillId="0" borderId="8" xfId="0" applyNumberFormat="1" applyFont="1" applyBorder="1" applyAlignment="1">
      <alignment horizontal="center"/>
    </xf>
    <xf numFmtId="168" fontId="9" fillId="0" borderId="101" xfId="0" applyNumberFormat="1" applyFont="1" applyBorder="1" applyAlignment="1">
      <alignment horizontal="center"/>
    </xf>
    <xf numFmtId="168" fontId="9" fillId="0" borderId="99" xfId="0" applyNumberFormat="1" applyFont="1" applyBorder="1" applyAlignment="1">
      <alignment horizontal="center"/>
    </xf>
    <xf numFmtId="169" fontId="9" fillId="0" borderId="10" xfId="0" applyNumberFormat="1" applyFont="1" applyBorder="1" applyAlignment="1">
      <alignment horizontal="center"/>
    </xf>
    <xf numFmtId="169" fontId="9" fillId="0" borderId="98" xfId="0" applyNumberFormat="1" applyFont="1" applyBorder="1" applyAlignment="1">
      <alignment horizontal="center"/>
    </xf>
    <xf numFmtId="170" fontId="9" fillId="0" borderId="8" xfId="0" applyNumberFormat="1" applyFont="1" applyBorder="1" applyAlignment="1">
      <alignment horizontal="center"/>
    </xf>
    <xf numFmtId="170" fontId="9" fillId="0" borderId="91" xfId="0" applyNumberFormat="1" applyFont="1" applyBorder="1" applyAlignment="1">
      <alignment horizontal="center"/>
    </xf>
    <xf numFmtId="170" fontId="9" fillId="0" borderId="89" xfId="0" applyNumberFormat="1" applyFont="1" applyBorder="1" applyAlignment="1">
      <alignment horizontal="center"/>
    </xf>
    <xf numFmtId="170" fontId="9" fillId="0" borderId="9" xfId="0" applyNumberFormat="1" applyFont="1" applyBorder="1" applyAlignment="1">
      <alignment horizontal="center"/>
    </xf>
    <xf numFmtId="170" fontId="9" fillId="0" borderId="10" xfId="0" applyNumberFormat="1" applyFont="1" applyBorder="1" applyAlignment="1">
      <alignment horizontal="center"/>
    </xf>
    <xf numFmtId="170" fontId="9" fillId="0" borderId="86" xfId="0" applyNumberFormat="1" applyFont="1" applyBorder="1" applyAlignment="1">
      <alignment horizontal="center"/>
    </xf>
    <xf numFmtId="170" fontId="9" fillId="0" borderId="99" xfId="0" applyNumberFormat="1" applyFont="1" applyBorder="1" applyAlignment="1">
      <alignment horizontal="center"/>
    </xf>
    <xf numFmtId="170" fontId="9" fillId="0" borderId="100" xfId="0" applyNumberFormat="1" applyFont="1" applyBorder="1" applyAlignment="1">
      <alignment horizontal="center"/>
    </xf>
    <xf numFmtId="4" fontId="9" fillId="0" borderId="0" xfId="0" applyNumberFormat="1" applyFont="1" applyAlignment="1">
      <alignment horizontal="center"/>
    </xf>
    <xf numFmtId="165" fontId="9" fillId="0" borderId="0" xfId="0" applyNumberFormat="1" applyFont="1" applyAlignment="1">
      <alignment horizontal="right"/>
    </xf>
    <xf numFmtId="0" fontId="25" fillId="0" borderId="0" xfId="0" applyFont="1" applyAlignment="1">
      <alignment horizontal="left" vertical="center"/>
    </xf>
    <xf numFmtId="4" fontId="6" fillId="6" borderId="95" xfId="0" applyNumberFormat="1" applyFont="1" applyFill="1" applyBorder="1" applyAlignment="1" applyProtection="1">
      <alignment horizontal="center" vertical="center"/>
      <protection locked="0"/>
    </xf>
    <xf numFmtId="4" fontId="1" fillId="0" borderId="126" xfId="0" applyNumberFormat="1" applyFont="1" applyBorder="1" applyAlignment="1">
      <alignment vertical="center"/>
    </xf>
    <xf numFmtId="166" fontId="9" fillId="0" borderId="0" xfId="0" applyNumberFormat="1" applyFont="1" applyAlignment="1" applyProtection="1">
      <alignment horizontal="center"/>
      <protection locked="0"/>
    </xf>
    <xf numFmtId="166" fontId="9" fillId="6" borderId="0" xfId="0" applyNumberFormat="1" applyFont="1" applyFill="1" applyAlignment="1" applyProtection="1">
      <alignment horizontal="center"/>
      <protection locked="0"/>
    </xf>
    <xf numFmtId="0" fontId="1" fillId="0" borderId="114" xfId="0" applyFont="1" applyBorder="1" applyProtection="1">
      <protection locked="0"/>
    </xf>
    <xf numFmtId="0" fontId="1" fillId="0" borderId="115" xfId="0" applyFont="1" applyBorder="1" applyProtection="1">
      <protection locked="0"/>
    </xf>
    <xf numFmtId="0" fontId="1" fillId="0" borderId="113" xfId="0" applyFont="1" applyBorder="1" applyProtection="1">
      <protection locked="0"/>
    </xf>
    <xf numFmtId="0" fontId="0" fillId="0" borderId="0" xfId="0" quotePrefix="1" applyAlignment="1">
      <alignment horizontal="left" vertical="top" wrapText="1"/>
    </xf>
    <xf numFmtId="0" fontId="0" fillId="0" borderId="0" xfId="0" applyAlignment="1">
      <alignment horizontal="left" vertical="top" wrapText="1"/>
    </xf>
    <xf numFmtId="0" fontId="19" fillId="16" borderId="29" xfId="0" applyFont="1" applyFill="1" applyBorder="1" applyAlignment="1">
      <alignment horizontal="center"/>
    </xf>
    <xf numFmtId="0" fontId="19" fillId="16" borderId="30" xfId="0" applyFont="1" applyFill="1" applyBorder="1" applyAlignment="1">
      <alignment horizontal="center"/>
    </xf>
    <xf numFmtId="0" fontId="19" fillId="16" borderId="31" xfId="0" applyFont="1" applyFill="1" applyBorder="1" applyAlignment="1">
      <alignment horizontal="center"/>
    </xf>
    <xf numFmtId="0" fontId="0" fillId="0" borderId="0" xfId="0" applyAlignment="1">
      <alignment horizontal="center"/>
    </xf>
    <xf numFmtId="0" fontId="14" fillId="0" borderId="0" xfId="0" applyFont="1" applyAlignment="1">
      <alignment horizontal="center" vertical="top" wrapText="1"/>
    </xf>
    <xf numFmtId="0" fontId="0" fillId="6" borderId="43" xfId="0" applyFill="1" applyBorder="1" applyAlignment="1" applyProtection="1">
      <alignment horizontal="center"/>
      <protection locked="0"/>
    </xf>
    <xf numFmtId="0" fontId="0" fillId="6" borderId="44" xfId="0" applyFill="1" applyBorder="1" applyAlignment="1" applyProtection="1">
      <alignment horizontal="center"/>
      <protection locked="0"/>
    </xf>
    <xf numFmtId="0" fontId="4" fillId="0" borderId="0" xfId="0" applyFont="1" applyAlignment="1">
      <alignment horizontal="left" vertical="top" wrapText="1"/>
    </xf>
    <xf numFmtId="0" fontId="12" fillId="10" borderId="96" xfId="0" applyFont="1" applyFill="1" applyBorder="1" applyAlignment="1">
      <alignment horizontal="center"/>
    </xf>
    <xf numFmtId="0" fontId="12" fillId="10" borderId="84" xfId="0" applyFont="1" applyFill="1" applyBorder="1" applyAlignment="1">
      <alignment horizontal="center"/>
    </xf>
    <xf numFmtId="0" fontId="12" fillId="10" borderId="92" xfId="0" applyFont="1" applyFill="1" applyBorder="1" applyAlignment="1">
      <alignment horizontal="center"/>
    </xf>
    <xf numFmtId="0" fontId="0" fillId="6" borderId="42" xfId="0" applyFill="1" applyBorder="1" applyAlignment="1" applyProtection="1">
      <alignment horizontal="left"/>
      <protection locked="0"/>
    </xf>
    <xf numFmtId="0" fontId="0" fillId="6" borderId="43" xfId="0" applyFill="1" applyBorder="1" applyAlignment="1" applyProtection="1">
      <alignment horizontal="left"/>
      <protection locked="0"/>
    </xf>
    <xf numFmtId="0" fontId="0" fillId="6" borderId="44" xfId="0" applyFill="1" applyBorder="1" applyAlignment="1" applyProtection="1">
      <alignment horizontal="left"/>
      <protection locked="0"/>
    </xf>
    <xf numFmtId="0" fontId="0" fillId="6" borderId="42" xfId="0" applyFill="1" applyBorder="1" applyAlignment="1" applyProtection="1">
      <alignment horizontal="center"/>
      <protection locked="0"/>
    </xf>
    <xf numFmtId="0" fontId="12" fillId="3" borderId="29" xfId="0" applyFont="1" applyFill="1" applyBorder="1" applyAlignment="1">
      <alignment horizontal="center"/>
    </xf>
    <xf numFmtId="0" fontId="12" fillId="3" borderId="30" xfId="0" applyFont="1" applyFill="1" applyBorder="1" applyAlignment="1">
      <alignment horizontal="center"/>
    </xf>
    <xf numFmtId="0" fontId="12" fillId="3" borderId="31" xfId="0" applyFont="1" applyFill="1" applyBorder="1" applyAlignment="1">
      <alignment horizontal="center"/>
    </xf>
    <xf numFmtId="0" fontId="4" fillId="10" borderId="95" xfId="0" applyFont="1" applyFill="1" applyBorder="1" applyAlignment="1" applyProtection="1">
      <alignment horizontal="center" vertical="center"/>
      <protection locked="0"/>
    </xf>
    <xf numFmtId="0" fontId="4" fillId="10" borderId="94" xfId="0" applyFont="1" applyFill="1" applyBorder="1" applyAlignment="1" applyProtection="1">
      <alignment horizontal="center" vertical="center"/>
      <protection locked="0"/>
    </xf>
    <xf numFmtId="0" fontId="4" fillId="10" borderId="93" xfId="0" applyFont="1" applyFill="1" applyBorder="1" applyAlignment="1" applyProtection="1">
      <alignment horizontal="center" vertical="center"/>
      <protection locked="0"/>
    </xf>
    <xf numFmtId="0" fontId="17" fillId="9" borderId="122" xfId="0" applyFont="1" applyFill="1" applyBorder="1" applyAlignment="1">
      <alignment horizontal="center" vertical="center"/>
    </xf>
    <xf numFmtId="0" fontId="17" fillId="9" borderId="123" xfId="0" applyFont="1" applyFill="1" applyBorder="1" applyAlignment="1">
      <alignment horizontal="center" vertical="center"/>
    </xf>
    <xf numFmtId="0" fontId="17" fillId="9" borderId="85" xfId="0" applyFont="1" applyFill="1" applyBorder="1" applyAlignment="1">
      <alignment horizontal="center" vertical="center"/>
    </xf>
    <xf numFmtId="0" fontId="17" fillId="9" borderId="59" xfId="0" applyFont="1" applyFill="1" applyBorder="1" applyAlignment="1">
      <alignment horizontal="center" vertical="center"/>
    </xf>
    <xf numFmtId="0" fontId="17" fillId="9" borderId="122" xfId="0" applyFont="1" applyFill="1" applyBorder="1" applyAlignment="1">
      <alignment horizontal="center" vertical="center" wrapText="1"/>
    </xf>
    <xf numFmtId="0" fontId="17" fillId="9" borderId="55" xfId="0" applyFont="1" applyFill="1" applyBorder="1" applyAlignment="1">
      <alignment horizontal="center" vertical="center" wrapText="1"/>
    </xf>
    <xf numFmtId="0" fontId="17" fillId="9" borderId="85" xfId="0" applyFont="1" applyFill="1" applyBorder="1" applyAlignment="1">
      <alignment horizontal="center" vertical="center" wrapText="1"/>
    </xf>
    <xf numFmtId="0" fontId="17" fillId="9" borderId="53" xfId="0" applyFont="1" applyFill="1" applyBorder="1" applyAlignment="1">
      <alignment horizontal="center" vertical="center" wrapText="1"/>
    </xf>
    <xf numFmtId="0" fontId="17" fillId="9" borderId="123" xfId="0" applyFont="1" applyFill="1" applyBorder="1" applyAlignment="1">
      <alignment horizontal="center" vertical="center" wrapText="1"/>
    </xf>
    <xf numFmtId="0" fontId="17" fillId="9" borderId="59" xfId="0" applyFont="1" applyFill="1" applyBorder="1" applyAlignment="1">
      <alignment horizontal="center" vertical="center" wrapText="1"/>
    </xf>
    <xf numFmtId="0" fontId="17" fillId="9" borderId="124" xfId="0" applyFont="1" applyFill="1" applyBorder="1" applyAlignment="1">
      <alignment horizontal="center" vertical="center"/>
    </xf>
    <xf numFmtId="0" fontId="17" fillId="9" borderId="48" xfId="0" applyFont="1" applyFill="1" applyBorder="1" applyAlignment="1">
      <alignment horizontal="center" vertical="center"/>
    </xf>
    <xf numFmtId="0" fontId="17" fillId="9" borderId="125" xfId="0" applyFont="1" applyFill="1" applyBorder="1" applyAlignment="1">
      <alignment horizontal="center" vertical="center" wrapText="1"/>
    </xf>
    <xf numFmtId="0" fontId="17" fillId="9" borderId="124" xfId="0" applyFont="1" applyFill="1" applyBorder="1" applyAlignment="1">
      <alignment horizontal="center" vertical="center" wrapText="1"/>
    </xf>
    <xf numFmtId="0" fontId="17" fillId="9" borderId="70" xfId="0" applyFont="1" applyFill="1" applyBorder="1" applyAlignment="1">
      <alignment horizontal="center" vertical="center" wrapText="1"/>
    </xf>
    <xf numFmtId="0" fontId="17" fillId="9" borderId="48" xfId="0" applyFont="1" applyFill="1" applyBorder="1" applyAlignment="1">
      <alignment horizontal="center" vertical="center" wrapText="1"/>
    </xf>
  </cellXfs>
  <cellStyles count="2">
    <cellStyle name="Link" xfId="1" builtinId="8"/>
    <cellStyle name="Standard" xfId="0" builtinId="0"/>
  </cellStyles>
  <dxfs count="118">
    <dxf>
      <fill>
        <patternFill>
          <bgColor rgb="FFFF6D4B"/>
        </patternFill>
      </fill>
    </dxf>
    <dxf>
      <fill>
        <patternFill>
          <bgColor rgb="FFE7F9FF"/>
        </patternFill>
      </fill>
    </dxf>
    <dxf>
      <fill>
        <patternFill>
          <bgColor rgb="FFBA8CDC"/>
        </patternFill>
      </fill>
    </dxf>
    <dxf>
      <fill>
        <patternFill>
          <bgColor rgb="FFFF6D4B"/>
        </patternFill>
      </fill>
    </dxf>
    <dxf>
      <fill>
        <patternFill>
          <bgColor rgb="FFE7F9FF"/>
        </patternFill>
      </fill>
    </dxf>
    <dxf>
      <fill>
        <patternFill>
          <bgColor rgb="FFBA8CDC"/>
        </patternFill>
      </fill>
    </dxf>
    <dxf>
      <fill>
        <patternFill>
          <bgColor rgb="FFE7F9FF"/>
        </patternFill>
      </fill>
    </dxf>
    <dxf>
      <fill>
        <patternFill>
          <bgColor rgb="FFBA8CDC"/>
        </patternFill>
      </fill>
    </dxf>
    <dxf>
      <fill>
        <patternFill>
          <bgColor rgb="FFFF0000"/>
        </patternFill>
      </fill>
    </dxf>
    <dxf>
      <fill>
        <patternFill>
          <bgColor rgb="FFFF6D4B"/>
        </patternFill>
      </fill>
    </dxf>
    <dxf>
      <fill>
        <patternFill>
          <bgColor rgb="FFE7F9FF"/>
        </patternFill>
      </fill>
    </dxf>
    <dxf>
      <fill>
        <patternFill>
          <bgColor rgb="FFBA8CDC"/>
        </patternFill>
      </fill>
    </dxf>
    <dxf>
      <fill>
        <patternFill>
          <bgColor rgb="FFFF6D4B"/>
        </patternFill>
      </fill>
    </dxf>
    <dxf>
      <fill>
        <patternFill>
          <bgColor rgb="FFE7F9FF"/>
        </patternFill>
      </fill>
    </dxf>
    <dxf>
      <fill>
        <patternFill>
          <bgColor rgb="FFBA8CDC"/>
        </patternFill>
      </fill>
    </dxf>
    <dxf>
      <fill>
        <patternFill>
          <bgColor rgb="FFFF6D4B"/>
        </patternFill>
      </fill>
    </dxf>
    <dxf>
      <fill>
        <patternFill>
          <bgColor rgb="FFE7F9FF"/>
        </patternFill>
      </fill>
    </dxf>
    <dxf>
      <fill>
        <patternFill>
          <bgColor rgb="FFBA8CDC"/>
        </patternFill>
      </fill>
    </dxf>
    <dxf>
      <fill>
        <patternFill>
          <bgColor rgb="FFCCECFF"/>
        </patternFill>
      </fill>
    </dxf>
    <dxf>
      <fill>
        <patternFill>
          <bgColor rgb="FFFF6D4B"/>
        </patternFill>
      </fill>
    </dxf>
    <dxf>
      <fill>
        <patternFill>
          <bgColor rgb="FFBA8CDC"/>
        </patternFill>
      </fill>
    </dxf>
    <dxf>
      <fill>
        <patternFill>
          <bgColor rgb="FFCCECFF"/>
        </patternFill>
      </fill>
    </dxf>
    <dxf>
      <fill>
        <patternFill>
          <bgColor rgb="FFBA8CDC"/>
        </patternFill>
      </fill>
    </dxf>
    <dxf>
      <fill>
        <patternFill>
          <bgColor rgb="FFFF6D4B"/>
        </patternFill>
      </fill>
    </dxf>
    <dxf>
      <fill>
        <patternFill>
          <bgColor rgb="FFCCECFF"/>
        </patternFill>
      </fill>
    </dxf>
    <dxf>
      <fill>
        <patternFill>
          <bgColor rgb="FFBA8CDC"/>
        </patternFill>
      </fill>
    </dxf>
    <dxf>
      <fill>
        <patternFill>
          <bgColor rgb="FFFF6D4B"/>
        </patternFill>
      </fill>
    </dxf>
    <dxf>
      <fill>
        <patternFill>
          <bgColor rgb="FFCCECFF"/>
        </patternFill>
      </fill>
    </dxf>
    <dxf>
      <fill>
        <patternFill>
          <bgColor rgb="FFBA8CDC"/>
        </patternFill>
      </fill>
    </dxf>
    <dxf>
      <fill>
        <patternFill>
          <bgColor rgb="FFFF6D4B"/>
        </patternFill>
      </fill>
    </dxf>
    <dxf>
      <fill>
        <patternFill>
          <bgColor rgb="FFCCECFF"/>
        </patternFill>
      </fill>
    </dxf>
    <dxf>
      <fill>
        <patternFill>
          <bgColor rgb="FFBA8CDC"/>
        </patternFill>
      </fill>
    </dxf>
    <dxf>
      <fill>
        <patternFill>
          <bgColor rgb="FFFF6D4B"/>
        </patternFill>
      </fill>
    </dxf>
    <dxf>
      <fill>
        <patternFill>
          <bgColor rgb="FFCCECFF"/>
        </patternFill>
      </fill>
    </dxf>
    <dxf>
      <fill>
        <patternFill>
          <bgColor rgb="FFBA8CDC"/>
        </patternFill>
      </fill>
    </dxf>
    <dxf>
      <fill>
        <patternFill>
          <bgColor rgb="FFFF6D4B"/>
        </patternFill>
      </fill>
    </dxf>
    <dxf>
      <fill>
        <patternFill>
          <bgColor rgb="FFCCECFF"/>
        </patternFill>
      </fill>
    </dxf>
    <dxf>
      <fill>
        <patternFill>
          <bgColor rgb="FFBA8CDC"/>
        </patternFill>
      </fill>
    </dxf>
    <dxf>
      <fill>
        <patternFill>
          <bgColor rgb="FFFF6D4B"/>
        </patternFill>
      </fill>
    </dxf>
    <dxf>
      <fill>
        <patternFill>
          <bgColor rgb="FFCCECFF"/>
        </patternFill>
      </fill>
    </dxf>
    <dxf>
      <fill>
        <patternFill>
          <bgColor rgb="FFFF6D4B"/>
        </patternFill>
      </fill>
    </dxf>
    <dxf>
      <fill>
        <patternFill>
          <bgColor rgb="FFBA8CDC"/>
        </patternFill>
      </fill>
    </dxf>
    <dxf>
      <fill>
        <patternFill>
          <bgColor rgb="FFCCECFF"/>
        </patternFill>
      </fill>
    </dxf>
    <dxf>
      <fill>
        <patternFill>
          <bgColor rgb="FFBA8CDC"/>
        </patternFill>
      </fill>
    </dxf>
    <dxf>
      <fill>
        <patternFill>
          <bgColor rgb="FFFF6D4B"/>
        </patternFill>
      </fill>
    </dxf>
    <dxf>
      <fill>
        <patternFill>
          <bgColor rgb="FFCCECFF"/>
        </patternFill>
      </fill>
    </dxf>
    <dxf>
      <fill>
        <patternFill>
          <bgColor rgb="FFBA8CDC"/>
        </patternFill>
      </fill>
    </dxf>
    <dxf>
      <fill>
        <patternFill>
          <bgColor rgb="FFFF6D4B"/>
        </patternFill>
      </fill>
    </dxf>
    <dxf>
      <fill>
        <patternFill>
          <bgColor rgb="FFCCECFF"/>
        </patternFill>
      </fill>
    </dxf>
    <dxf>
      <fill>
        <patternFill>
          <bgColor rgb="FFBA8CDC"/>
        </patternFill>
      </fill>
    </dxf>
    <dxf>
      <fill>
        <patternFill>
          <bgColor rgb="FFFF6D4B"/>
        </patternFill>
      </fill>
    </dxf>
    <dxf>
      <fill>
        <patternFill>
          <bgColor rgb="FFCCECFF"/>
        </patternFill>
      </fill>
    </dxf>
    <dxf>
      <fill>
        <patternFill>
          <bgColor rgb="FFFF6D4B"/>
        </patternFill>
      </fill>
    </dxf>
    <dxf>
      <fill>
        <patternFill>
          <bgColor rgb="FFBA8CDC"/>
        </patternFill>
      </fill>
    </dxf>
    <dxf>
      <fill>
        <patternFill>
          <bgColor rgb="FFCCECFF"/>
        </patternFill>
      </fill>
    </dxf>
    <dxf>
      <fill>
        <patternFill>
          <bgColor rgb="FFFF6D4B"/>
        </patternFill>
      </fill>
    </dxf>
    <dxf>
      <fill>
        <patternFill>
          <bgColor rgb="FFBA8CDC"/>
        </patternFill>
      </fill>
    </dxf>
    <dxf>
      <fill>
        <patternFill>
          <bgColor rgb="FFCCECFF"/>
        </patternFill>
      </fill>
    </dxf>
    <dxf>
      <fill>
        <patternFill>
          <bgColor rgb="FFBA8CDC"/>
        </patternFill>
      </fill>
    </dxf>
    <dxf>
      <fill>
        <patternFill>
          <bgColor rgb="FFFF6D4B"/>
        </patternFill>
      </fill>
    </dxf>
    <dxf>
      <fill>
        <patternFill>
          <bgColor rgb="FFBA8CDC"/>
        </patternFill>
      </fill>
    </dxf>
    <dxf>
      <fill>
        <patternFill>
          <bgColor rgb="FFFF6D4B"/>
        </patternFill>
      </fill>
    </dxf>
    <dxf>
      <fill>
        <patternFill>
          <bgColor rgb="FFCCECFF"/>
        </patternFill>
      </fill>
    </dxf>
    <dxf>
      <fill>
        <patternFill>
          <bgColor rgb="FFFF6D4B"/>
        </patternFill>
      </fill>
    </dxf>
    <dxf>
      <fill>
        <patternFill>
          <bgColor rgb="FFBA8CDC"/>
        </patternFill>
      </fill>
    </dxf>
    <dxf>
      <fill>
        <patternFill>
          <bgColor rgb="FFCCECFF"/>
        </patternFill>
      </fill>
    </dxf>
    <dxf>
      <fill>
        <patternFill>
          <bgColor rgb="FFFF6D4B"/>
        </patternFill>
      </fill>
    </dxf>
    <dxf>
      <fill>
        <patternFill>
          <bgColor rgb="FFCCECFF"/>
        </patternFill>
      </fill>
    </dxf>
    <dxf>
      <fill>
        <patternFill>
          <bgColor rgb="FFBA8CDC"/>
        </patternFill>
      </fill>
    </dxf>
    <dxf>
      <fill>
        <patternFill>
          <bgColor rgb="FFCCECFF"/>
        </patternFill>
      </fill>
    </dxf>
    <dxf>
      <fill>
        <patternFill>
          <bgColor rgb="FFBA8CDC"/>
        </patternFill>
      </fill>
    </dxf>
    <dxf>
      <fill>
        <patternFill>
          <bgColor rgb="FFFF6D4B"/>
        </patternFill>
      </fill>
    </dxf>
    <dxf>
      <fill>
        <patternFill>
          <bgColor rgb="FFCCECFF"/>
        </patternFill>
      </fill>
    </dxf>
    <dxf>
      <fill>
        <patternFill>
          <bgColor rgb="FFBA8CDC"/>
        </patternFill>
      </fill>
    </dxf>
    <dxf>
      <fill>
        <patternFill>
          <bgColor rgb="FFFF6D4B"/>
        </patternFill>
      </fill>
    </dxf>
    <dxf>
      <fill>
        <patternFill>
          <bgColor rgb="FFCCECFF"/>
        </patternFill>
      </fill>
    </dxf>
    <dxf>
      <fill>
        <patternFill>
          <bgColor rgb="FFBA8CDC"/>
        </patternFill>
      </fill>
    </dxf>
    <dxf>
      <fill>
        <patternFill>
          <bgColor rgb="FFFF6D4B"/>
        </patternFill>
      </fill>
    </dxf>
    <dxf>
      <fill>
        <patternFill>
          <bgColor rgb="FFCCECFF"/>
        </patternFill>
      </fill>
    </dxf>
    <dxf>
      <fill>
        <patternFill>
          <bgColor rgb="FFBA8CDC"/>
        </patternFill>
      </fill>
    </dxf>
    <dxf>
      <fill>
        <patternFill>
          <bgColor rgb="FFFF6D4B"/>
        </patternFill>
      </fill>
    </dxf>
    <dxf>
      <fill>
        <patternFill>
          <bgColor rgb="FFCCECFF"/>
        </patternFill>
      </fill>
    </dxf>
    <dxf>
      <fill>
        <patternFill>
          <bgColor rgb="FFBA8CDC"/>
        </patternFill>
      </fill>
    </dxf>
    <dxf>
      <fill>
        <patternFill>
          <bgColor rgb="FFFF6D4B"/>
        </patternFill>
      </fill>
    </dxf>
    <dxf>
      <fill>
        <patternFill>
          <bgColor rgb="FFCCECFF"/>
        </patternFill>
      </fill>
    </dxf>
    <dxf>
      <fill>
        <patternFill>
          <bgColor rgb="FFFF6D4B"/>
        </patternFill>
      </fill>
    </dxf>
    <dxf>
      <fill>
        <patternFill>
          <bgColor rgb="FFBA8CDC"/>
        </patternFill>
      </fill>
    </dxf>
    <dxf>
      <fill>
        <patternFill>
          <bgColor rgb="FFCCECFF"/>
        </patternFill>
      </fill>
    </dxf>
    <dxf>
      <fill>
        <patternFill>
          <bgColor rgb="FFBA8CDC"/>
        </patternFill>
      </fill>
    </dxf>
    <dxf>
      <fill>
        <patternFill>
          <bgColor rgb="FFFF6D4B"/>
        </patternFill>
      </fill>
    </dxf>
    <dxf>
      <fill>
        <patternFill>
          <bgColor rgb="FFCCECFF"/>
        </patternFill>
      </fill>
    </dxf>
    <dxf>
      <fill>
        <patternFill>
          <bgColor rgb="FFBA8CDC"/>
        </patternFill>
      </fill>
    </dxf>
    <dxf>
      <fill>
        <patternFill>
          <bgColor rgb="FFFF6D4B"/>
        </patternFill>
      </fill>
    </dxf>
    <dxf>
      <fill>
        <patternFill>
          <bgColor rgb="FFCCECFF"/>
        </patternFill>
      </fill>
    </dxf>
    <dxf>
      <fill>
        <patternFill>
          <bgColor rgb="FFBA8CDC"/>
        </patternFill>
      </fill>
    </dxf>
    <dxf>
      <fill>
        <patternFill>
          <bgColor rgb="FFFF6D4B"/>
        </patternFill>
      </fill>
    </dxf>
    <dxf>
      <fill>
        <patternFill>
          <bgColor rgb="FFBA8CDC"/>
        </patternFill>
      </fill>
    </dxf>
    <dxf>
      <fill>
        <patternFill>
          <bgColor rgb="FFFF6D4B"/>
        </patternFill>
      </fill>
    </dxf>
    <dxf>
      <fill>
        <patternFill>
          <bgColor rgb="FFCCECFF"/>
        </patternFill>
      </fill>
    </dxf>
    <dxf>
      <fill>
        <patternFill>
          <bgColor rgb="FFCCECFF"/>
        </patternFill>
      </fill>
    </dxf>
    <dxf>
      <fill>
        <patternFill>
          <bgColor rgb="FFFF6D4B"/>
        </patternFill>
      </fill>
    </dxf>
    <dxf>
      <fill>
        <patternFill>
          <bgColor rgb="FFBA8CDC"/>
        </patternFill>
      </fill>
    </dxf>
    <dxf>
      <fill>
        <patternFill>
          <bgColor rgb="FFCCECFF"/>
        </patternFill>
      </fill>
    </dxf>
    <dxf>
      <fill>
        <patternFill>
          <bgColor rgb="FFBA8CDC"/>
        </patternFill>
      </fill>
    </dxf>
    <dxf>
      <fill>
        <patternFill>
          <bgColor rgb="FFFF6D4B"/>
        </patternFill>
      </fill>
    </dxf>
    <dxf>
      <fill>
        <patternFill>
          <bgColor rgb="FFFF6D4B"/>
        </patternFill>
      </fill>
    </dxf>
    <dxf>
      <fill>
        <patternFill>
          <bgColor rgb="FFBA8CDC"/>
        </patternFill>
      </fill>
    </dxf>
    <dxf>
      <fill>
        <patternFill>
          <bgColor rgb="FFCCECFF"/>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theme="9" tint="0.39994506668294322"/>
        </patternFill>
      </fill>
    </dxf>
    <dxf>
      <font>
        <color rgb="FF006100"/>
      </font>
      <fill>
        <patternFill>
          <bgColor rgb="FFC6EF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FFFF99"/>
      <color rgb="FFE7F9FF"/>
      <color rgb="FFFF6D4B"/>
      <color rgb="FF6DDEED"/>
      <color rgb="FF6DF8FB"/>
      <color rgb="FFBA8CDC"/>
      <color rgb="FF9999FF"/>
      <color rgb="FFCCECFF"/>
      <color rgb="FFFE44F5"/>
      <color rgb="FF7BDF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1674</xdr:colOff>
      <xdr:row>4</xdr:row>
      <xdr:rowOff>28574</xdr:rowOff>
    </xdr:to>
    <xdr:pic>
      <xdr:nvPicPr>
        <xdr:cNvPr id="3" name="Grafik 2">
          <a:extLst>
            <a:ext uri="{FF2B5EF4-FFF2-40B4-BE49-F238E27FC236}">
              <a16:creationId xmlns:a16="http://schemas.microsoft.com/office/drawing/2014/main" id="{A448DB70-EF3A-DE82-ABF6-982988FDCF4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73399" cy="7905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96923</xdr:colOff>
      <xdr:row>4</xdr:row>
      <xdr:rowOff>28574</xdr:rowOff>
    </xdr:to>
    <xdr:pic>
      <xdr:nvPicPr>
        <xdr:cNvPr id="3" name="Grafik 2">
          <a:extLst>
            <a:ext uri="{FF2B5EF4-FFF2-40B4-BE49-F238E27FC236}">
              <a16:creationId xmlns:a16="http://schemas.microsoft.com/office/drawing/2014/main" id="{4391C0CE-0705-45DE-9A9E-FB6F19B8CC4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73398" cy="7905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852760</xdr:colOff>
      <xdr:row>4</xdr:row>
      <xdr:rowOff>28574</xdr:rowOff>
    </xdr:to>
    <xdr:pic>
      <xdr:nvPicPr>
        <xdr:cNvPr id="3" name="Grafik 2">
          <a:extLst>
            <a:ext uri="{FF2B5EF4-FFF2-40B4-BE49-F238E27FC236}">
              <a16:creationId xmlns:a16="http://schemas.microsoft.com/office/drawing/2014/main" id="{B5133F8C-3C15-4EA7-9D46-432882579E5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73398" cy="79057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773198</xdr:colOff>
      <xdr:row>4</xdr:row>
      <xdr:rowOff>28574</xdr:rowOff>
    </xdr:to>
    <xdr:pic>
      <xdr:nvPicPr>
        <xdr:cNvPr id="2" name="Grafik 1">
          <a:extLst>
            <a:ext uri="{FF2B5EF4-FFF2-40B4-BE49-F238E27FC236}">
              <a16:creationId xmlns:a16="http://schemas.microsoft.com/office/drawing/2014/main" id="{D1F9ECA8-DC46-4530-ABD0-46033AC854D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73398" cy="790574"/>
        </a:xfrm>
        <a:prstGeom prst="rect">
          <a:avLst/>
        </a:prstGeom>
      </xdr:spPr>
    </xdr:pic>
    <xdr:clientData/>
  </xdr:twoCellAnchor>
</xdr:wsDr>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20office@musikfonds.at" TargetMode="External"/><Relationship Id="rId1" Type="http://schemas.openxmlformats.org/officeDocument/2006/relationships/hyperlink" Target="https://www.toursupport.at/de/Einreichen/Login.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76019B-B24C-441E-88EC-7F20D852E1FF}">
  <sheetPr>
    <tabColor rgb="FFFFFF00"/>
  </sheetPr>
  <dimension ref="A1:Q55"/>
  <sheetViews>
    <sheetView zoomScaleNormal="100" workbookViewId="0">
      <selection activeCell="P13" sqref="P13"/>
    </sheetView>
  </sheetViews>
  <sheetFormatPr baseColWidth="10" defaultColWidth="11.42578125" defaultRowHeight="15" x14ac:dyDescent="0.25"/>
  <cols>
    <col min="1" max="1" width="3.85546875" customWidth="1"/>
    <col min="2" max="2" width="4.7109375" customWidth="1"/>
    <col min="3" max="3" width="4.140625" customWidth="1"/>
  </cols>
  <sheetData>
    <row r="1" spans="1:13" x14ac:dyDescent="0.25">
      <c r="A1" s="314"/>
      <c r="B1" s="314"/>
      <c r="C1" s="314"/>
      <c r="D1" s="314"/>
      <c r="E1" s="314"/>
      <c r="F1" s="314"/>
      <c r="G1" s="314"/>
      <c r="H1" s="314"/>
      <c r="I1" s="314"/>
      <c r="J1" s="314"/>
      <c r="K1" s="314"/>
      <c r="L1" s="314"/>
      <c r="M1" s="314"/>
    </row>
    <row r="2" spans="1:13" x14ac:dyDescent="0.25">
      <c r="A2" s="314"/>
      <c r="B2" s="314"/>
      <c r="C2" s="314"/>
      <c r="D2" s="314"/>
      <c r="E2" s="314"/>
      <c r="F2" s="314"/>
      <c r="G2" s="314"/>
      <c r="H2" s="314"/>
      <c r="I2" s="314"/>
      <c r="J2" s="314"/>
      <c r="K2" s="314"/>
      <c r="L2" s="314"/>
      <c r="M2" s="314"/>
    </row>
    <row r="3" spans="1:13" x14ac:dyDescent="0.25">
      <c r="A3" s="314"/>
      <c r="B3" s="314"/>
      <c r="C3" s="314"/>
      <c r="D3" s="314"/>
      <c r="E3" s="314"/>
      <c r="F3" s="314"/>
      <c r="G3" s="314"/>
      <c r="H3" s="314"/>
      <c r="I3" s="314"/>
      <c r="J3" s="314"/>
      <c r="K3" s="314"/>
      <c r="L3" s="314"/>
      <c r="M3" s="314"/>
    </row>
    <row r="4" spans="1:13" x14ac:dyDescent="0.25">
      <c r="A4" s="314"/>
      <c r="B4" s="314"/>
      <c r="C4" s="314"/>
      <c r="D4" s="314"/>
      <c r="E4" s="314"/>
      <c r="F4" s="314"/>
      <c r="G4" s="314"/>
      <c r="H4" s="314"/>
      <c r="I4" s="314"/>
      <c r="J4" s="314"/>
      <c r="K4" s="314"/>
      <c r="L4" s="314"/>
      <c r="M4" s="314"/>
    </row>
    <row r="5" spans="1:13" ht="15.75" thickBot="1" x14ac:dyDescent="0.3"/>
    <row r="6" spans="1:13" ht="15.75" thickBot="1" x14ac:dyDescent="0.3">
      <c r="A6" s="311" t="s">
        <v>56</v>
      </c>
      <c r="B6" s="312"/>
      <c r="C6" s="312"/>
      <c r="D6" s="312"/>
      <c r="E6" s="312"/>
      <c r="F6" s="312"/>
      <c r="G6" s="312"/>
      <c r="H6" s="312"/>
      <c r="I6" s="312"/>
      <c r="J6" s="312"/>
      <c r="K6" s="312"/>
      <c r="L6" s="312"/>
      <c r="M6" s="313"/>
    </row>
    <row r="8" spans="1:13" x14ac:dyDescent="0.25">
      <c r="A8" s="210" t="s">
        <v>57</v>
      </c>
      <c r="B8" s="211" t="s">
        <v>70</v>
      </c>
      <c r="C8" s="211"/>
      <c r="D8" s="211"/>
      <c r="E8" s="211"/>
      <c r="F8" s="211"/>
      <c r="G8" s="211"/>
      <c r="H8" s="211"/>
      <c r="I8" s="211"/>
      <c r="J8" s="211"/>
      <c r="K8" s="211"/>
      <c r="L8" s="211"/>
      <c r="M8" s="212"/>
    </row>
    <row r="9" spans="1:13" x14ac:dyDescent="0.25">
      <c r="A9" s="104"/>
    </row>
    <row r="10" spans="1:13" x14ac:dyDescent="0.25">
      <c r="A10" s="104" t="s">
        <v>57</v>
      </c>
      <c r="B10" s="117" t="s">
        <v>150</v>
      </c>
    </row>
    <row r="11" spans="1:13" x14ac:dyDescent="0.25">
      <c r="A11" s="104"/>
      <c r="C11" t="s">
        <v>66</v>
      </c>
    </row>
    <row r="12" spans="1:13" x14ac:dyDescent="0.25">
      <c r="A12" s="104"/>
      <c r="C12" s="116" t="s">
        <v>67</v>
      </c>
    </row>
    <row r="13" spans="1:13" x14ac:dyDescent="0.25">
      <c r="A13" s="104"/>
      <c r="C13" s="116" t="s">
        <v>68</v>
      </c>
    </row>
    <row r="14" spans="1:13" x14ac:dyDescent="0.25">
      <c r="A14" s="104"/>
    </row>
    <row r="15" spans="1:13" x14ac:dyDescent="0.25">
      <c r="A15" s="104" t="s">
        <v>57</v>
      </c>
      <c r="B15" s="117" t="s">
        <v>58</v>
      </c>
    </row>
    <row r="16" spans="1:13" x14ac:dyDescent="0.25">
      <c r="A16" s="104"/>
      <c r="C16" s="116" t="s">
        <v>158</v>
      </c>
    </row>
    <row r="17" spans="1:17" x14ac:dyDescent="0.25">
      <c r="A17" s="104"/>
      <c r="D17" t="s">
        <v>69</v>
      </c>
    </row>
    <row r="18" spans="1:17" x14ac:dyDescent="0.25">
      <c r="C18" s="116" t="s">
        <v>159</v>
      </c>
    </row>
    <row r="19" spans="1:17" ht="30" customHeight="1" x14ac:dyDescent="0.25">
      <c r="D19" s="310" t="s">
        <v>71</v>
      </c>
      <c r="E19" s="310"/>
      <c r="F19" s="310"/>
      <c r="G19" s="310"/>
      <c r="H19" s="310"/>
      <c r="I19" s="310"/>
      <c r="J19" s="310"/>
      <c r="K19" s="310"/>
      <c r="L19" s="310"/>
      <c r="M19" s="310"/>
    </row>
    <row r="20" spans="1:17" x14ac:dyDescent="0.25">
      <c r="C20" t="s">
        <v>72</v>
      </c>
      <c r="D20" s="105"/>
      <c r="E20" s="105"/>
      <c r="F20" s="105"/>
      <c r="G20" s="105"/>
      <c r="H20" s="105"/>
      <c r="I20" s="105"/>
      <c r="J20" s="105"/>
      <c r="K20" s="105"/>
      <c r="L20" s="105"/>
      <c r="M20" s="105"/>
    </row>
    <row r="21" spans="1:17" x14ac:dyDescent="0.25">
      <c r="D21" s="105"/>
      <c r="E21" s="105"/>
      <c r="F21" s="105"/>
      <c r="G21" s="105"/>
      <c r="H21" s="105"/>
      <c r="I21" s="105"/>
      <c r="J21" s="105"/>
      <c r="K21" s="105"/>
      <c r="L21" s="105"/>
      <c r="M21" s="105"/>
    </row>
    <row r="22" spans="1:17" x14ac:dyDescent="0.25">
      <c r="A22" s="104" t="s">
        <v>57</v>
      </c>
      <c r="B22" s="117" t="s">
        <v>59</v>
      </c>
    </row>
    <row r="23" spans="1:17" x14ac:dyDescent="0.25">
      <c r="C23" s="118" t="s">
        <v>147</v>
      </c>
      <c r="D23" s="105"/>
      <c r="E23" s="105"/>
      <c r="F23" s="105"/>
      <c r="G23" s="105"/>
      <c r="H23" s="105"/>
      <c r="I23" s="105"/>
      <c r="J23" s="105"/>
      <c r="K23" s="105"/>
      <c r="L23" s="105"/>
    </row>
    <row r="24" spans="1:17" x14ac:dyDescent="0.25">
      <c r="C24" s="129" t="s">
        <v>101</v>
      </c>
      <c r="D24" s="128"/>
      <c r="E24" s="127"/>
      <c r="F24" s="127"/>
      <c r="G24" s="127"/>
      <c r="H24" s="127"/>
      <c r="I24" s="127"/>
      <c r="J24" s="127"/>
      <c r="K24" s="105"/>
    </row>
    <row r="25" spans="1:17" x14ac:dyDescent="0.25">
      <c r="C25" s="129" t="s">
        <v>102</v>
      </c>
      <c r="D25" s="128"/>
      <c r="E25" s="127"/>
      <c r="F25" s="127"/>
      <c r="G25" s="127"/>
      <c r="H25" s="127"/>
      <c r="I25" s="127"/>
      <c r="J25" s="127"/>
      <c r="K25" s="105"/>
      <c r="L25" s="105"/>
    </row>
    <row r="26" spans="1:17" x14ac:dyDescent="0.25">
      <c r="C26" s="129" t="s">
        <v>103</v>
      </c>
      <c r="D26" s="128"/>
      <c r="E26" s="127"/>
      <c r="F26" s="127"/>
      <c r="G26" s="127"/>
      <c r="H26" s="127"/>
      <c r="I26" s="127"/>
      <c r="J26" s="127"/>
      <c r="K26" s="105"/>
      <c r="L26" s="105"/>
    </row>
    <row r="27" spans="1:17" x14ac:dyDescent="0.25">
      <c r="C27" s="129" t="s">
        <v>148</v>
      </c>
      <c r="D27" s="128"/>
      <c r="E27" s="127"/>
      <c r="F27" s="127"/>
      <c r="G27" s="127"/>
      <c r="H27" s="127"/>
      <c r="I27" s="127"/>
      <c r="J27" s="127"/>
      <c r="K27" s="105"/>
      <c r="L27" s="105"/>
    </row>
    <row r="28" spans="1:17" s="172" customFormat="1" ht="29.25" customHeight="1" x14ac:dyDescent="0.25">
      <c r="C28" s="315" t="s">
        <v>149</v>
      </c>
      <c r="D28" s="315"/>
      <c r="E28" s="315"/>
      <c r="F28" s="315"/>
      <c r="G28" s="315"/>
      <c r="H28" s="315"/>
      <c r="I28" s="315"/>
      <c r="J28" s="315"/>
      <c r="K28" s="315"/>
      <c r="L28" s="315"/>
      <c r="M28" s="315"/>
      <c r="N28" s="315"/>
      <c r="O28" s="315"/>
      <c r="P28" s="315"/>
    </row>
    <row r="29" spans="1:17" x14ac:dyDescent="0.25">
      <c r="A29" s="104"/>
      <c r="C29" s="116" t="s">
        <v>162</v>
      </c>
    </row>
    <row r="30" spans="1:17" x14ac:dyDescent="0.25">
      <c r="C30" s="309" t="s">
        <v>73</v>
      </c>
      <c r="D30" s="309"/>
      <c r="E30" s="309"/>
      <c r="F30" s="309"/>
      <c r="G30" s="309"/>
      <c r="H30" s="309"/>
      <c r="I30" s="309"/>
      <c r="J30" s="309"/>
      <c r="K30" s="309"/>
      <c r="L30" s="309"/>
      <c r="M30" s="309"/>
      <c r="N30" s="309"/>
      <c r="O30" s="309"/>
      <c r="P30" s="309"/>
      <c r="Q30" s="309"/>
    </row>
    <row r="31" spans="1:17" x14ac:dyDescent="0.25">
      <c r="C31" s="173" t="s">
        <v>160</v>
      </c>
      <c r="D31" s="130"/>
      <c r="E31" s="130"/>
      <c r="F31" s="130"/>
      <c r="G31" s="130"/>
      <c r="H31" s="130"/>
      <c r="I31" s="130"/>
      <c r="J31" s="130"/>
      <c r="K31" s="130"/>
      <c r="L31" s="130"/>
      <c r="M31" s="130"/>
      <c r="N31" s="130"/>
      <c r="O31" s="130"/>
      <c r="P31" s="130"/>
      <c r="Q31" s="130"/>
    </row>
    <row r="32" spans="1:17" x14ac:dyDescent="0.25">
      <c r="C32" s="173" t="s">
        <v>161</v>
      </c>
      <c r="D32" s="130"/>
      <c r="E32" s="130"/>
      <c r="F32" s="130"/>
      <c r="G32" s="130"/>
      <c r="H32" s="130"/>
      <c r="I32" s="130"/>
      <c r="J32" s="130"/>
      <c r="K32" s="130"/>
      <c r="L32" s="130"/>
      <c r="M32" s="130"/>
      <c r="N32" s="130"/>
      <c r="O32" s="130"/>
      <c r="P32" s="130"/>
      <c r="Q32" s="130"/>
    </row>
    <row r="33" spans="1:17" x14ac:dyDescent="0.25">
      <c r="C33" s="130"/>
      <c r="D33" s="130"/>
      <c r="E33" s="130"/>
      <c r="F33" s="130"/>
      <c r="G33" s="130"/>
      <c r="H33" s="130"/>
      <c r="I33" s="130"/>
      <c r="J33" s="130"/>
      <c r="K33" s="130"/>
      <c r="L33" s="130"/>
      <c r="M33" s="130"/>
      <c r="N33" s="130"/>
      <c r="O33" s="130"/>
      <c r="P33" s="130"/>
      <c r="Q33" s="130"/>
    </row>
    <row r="34" spans="1:17" x14ac:dyDescent="0.25">
      <c r="C34" s="118" t="s">
        <v>74</v>
      </c>
      <c r="D34" s="105"/>
      <c r="E34" s="105"/>
      <c r="F34" s="105"/>
      <c r="G34" s="105"/>
      <c r="H34" s="105"/>
      <c r="I34" s="105"/>
      <c r="J34" s="105"/>
      <c r="K34" s="105"/>
      <c r="L34" s="105"/>
    </row>
    <row r="36" spans="1:17" x14ac:dyDescent="0.25">
      <c r="A36" s="104" t="s">
        <v>57</v>
      </c>
      <c r="B36" s="117" t="s">
        <v>60</v>
      </c>
      <c r="C36" s="117"/>
      <c r="D36" s="117"/>
      <c r="E36" s="117"/>
    </row>
    <row r="37" spans="1:17" ht="30" customHeight="1" x14ac:dyDescent="0.25">
      <c r="C37" s="309" t="s">
        <v>151</v>
      </c>
      <c r="D37" s="309"/>
      <c r="E37" s="309"/>
      <c r="F37" s="309"/>
      <c r="G37" s="309"/>
      <c r="H37" s="309"/>
      <c r="I37" s="309"/>
      <c r="J37" s="309"/>
      <c r="K37" s="309"/>
      <c r="L37" s="309"/>
      <c r="M37" s="309"/>
      <c r="N37" s="309"/>
      <c r="O37" s="309"/>
      <c r="P37" s="309"/>
    </row>
    <row r="38" spans="1:17" x14ac:dyDescent="0.25">
      <c r="C38" s="116" t="s">
        <v>100</v>
      </c>
    </row>
    <row r="39" spans="1:17" ht="29.25" customHeight="1" x14ac:dyDescent="0.25">
      <c r="C39" s="309" t="s">
        <v>152</v>
      </c>
      <c r="D39" s="310"/>
      <c r="E39" s="310"/>
      <c r="F39" s="310"/>
      <c r="G39" s="310"/>
      <c r="H39" s="310"/>
      <c r="I39" s="310"/>
      <c r="J39" s="310"/>
      <c r="K39" s="310"/>
      <c r="L39" s="310"/>
      <c r="M39" s="310"/>
    </row>
    <row r="40" spans="1:17" x14ac:dyDescent="0.25">
      <c r="C40" s="116" t="s">
        <v>104</v>
      </c>
      <c r="D40" s="105"/>
      <c r="E40" s="105"/>
      <c r="F40" s="105"/>
      <c r="G40" s="105"/>
      <c r="H40" s="105"/>
      <c r="I40" s="105"/>
      <c r="J40" s="105"/>
      <c r="K40" s="105"/>
      <c r="L40" s="105"/>
      <c r="M40" s="105"/>
    </row>
    <row r="41" spans="1:17" x14ac:dyDescent="0.25">
      <c r="C41" s="116"/>
    </row>
    <row r="42" spans="1:17" x14ac:dyDescent="0.25">
      <c r="A42" s="104" t="s">
        <v>57</v>
      </c>
      <c r="B42" s="117" t="s">
        <v>98</v>
      </c>
      <c r="C42" s="117"/>
      <c r="D42" s="117"/>
    </row>
    <row r="43" spans="1:17" x14ac:dyDescent="0.25">
      <c r="C43" s="119" t="s">
        <v>96</v>
      </c>
    </row>
    <row r="44" spans="1:17" x14ac:dyDescent="0.25">
      <c r="C44" s="116" t="s">
        <v>94</v>
      </c>
    </row>
    <row r="45" spans="1:17" x14ac:dyDescent="0.25">
      <c r="C45" s="119" t="s">
        <v>95</v>
      </c>
    </row>
    <row r="46" spans="1:17" x14ac:dyDescent="0.25">
      <c r="C46" s="116"/>
    </row>
    <row r="47" spans="1:17" x14ac:dyDescent="0.25">
      <c r="A47" s="104" t="s">
        <v>57</v>
      </c>
      <c r="B47" s="117" t="s">
        <v>153</v>
      </c>
      <c r="C47" s="117"/>
      <c r="D47" s="117"/>
    </row>
    <row r="48" spans="1:17" x14ac:dyDescent="0.25">
      <c r="A48" s="104"/>
      <c r="B48" s="117"/>
      <c r="C48" t="s">
        <v>155</v>
      </c>
      <c r="D48" s="117"/>
    </row>
    <row r="49" spans="1:4" x14ac:dyDescent="0.25">
      <c r="A49" s="104"/>
      <c r="B49" s="117"/>
      <c r="C49" s="117" t="s">
        <v>154</v>
      </c>
      <c r="D49" s="117"/>
    </row>
    <row r="50" spans="1:4" x14ac:dyDescent="0.25">
      <c r="A50" s="104"/>
      <c r="B50" s="117"/>
      <c r="C50" s="117"/>
      <c r="D50" s="117"/>
    </row>
    <row r="51" spans="1:4" x14ac:dyDescent="0.25">
      <c r="A51" s="104"/>
      <c r="B51" s="117"/>
      <c r="C51" s="117"/>
      <c r="D51" s="117"/>
    </row>
    <row r="52" spans="1:4" x14ac:dyDescent="0.25">
      <c r="A52" s="104"/>
      <c r="B52" s="117"/>
      <c r="C52" s="117"/>
      <c r="D52" s="117"/>
    </row>
    <row r="53" spans="1:4" x14ac:dyDescent="0.25">
      <c r="A53" s="104"/>
      <c r="B53" s="117"/>
      <c r="C53" s="117"/>
      <c r="D53" s="117"/>
    </row>
    <row r="55" spans="1:4" x14ac:dyDescent="0.25">
      <c r="D55" s="119"/>
    </row>
  </sheetData>
  <sheetProtection algorithmName="SHA-512" hashValue="EkcOfVF0jziPwkbAzIWIROsZ8jrj/9xu2iE+Z6CKwQz46+LtkvfcN2FJJJjNtN3RaJ+EEdJl9Dg2KqMR2NZUNg==" saltValue="svXHkoXaMYIsPYz45POpUA==" spinCount="100000" sheet="1" objects="1" scenarios="1"/>
  <mergeCells count="7">
    <mergeCell ref="C39:M39"/>
    <mergeCell ref="C30:Q30"/>
    <mergeCell ref="D19:M19"/>
    <mergeCell ref="A6:M6"/>
    <mergeCell ref="A1:M4"/>
    <mergeCell ref="C28:P28"/>
    <mergeCell ref="C37:P37"/>
  </mergeCells>
  <hyperlinks>
    <hyperlink ref="C43" r:id="rId1" xr:uid="{7C41450D-9C59-4A68-9519-3D5D0C8B54DC}"/>
    <hyperlink ref="C45" r:id="rId2" display="- vollständige Einreichungunterlagen unter Angabe der Einreichnummer (= online Anmeldenummer) an office@musikfonds.at" xr:uid="{E785172A-D0C3-4F5C-95C7-FD272C492E8D}"/>
  </hyperlinks>
  <pageMargins left="0.70866141732283472" right="0.70866141732283472" top="0.78740157480314965" bottom="0.78740157480314965" header="0.31496062992125984" footer="0.31496062992125984"/>
  <pageSetup paperSize="9"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063E7-FCF8-45D5-BBC5-280DBF083376}">
  <sheetPr codeName="Tabelle1">
    <tabColor rgb="FFFFC000"/>
  </sheetPr>
  <dimension ref="A1:R82"/>
  <sheetViews>
    <sheetView topLeftCell="A39" workbookViewId="0">
      <selection activeCell="E15" sqref="E15"/>
    </sheetView>
  </sheetViews>
  <sheetFormatPr baseColWidth="10" defaultColWidth="11.42578125" defaultRowHeight="15" x14ac:dyDescent="0.25"/>
  <cols>
    <col min="1" max="1" width="23" bestFit="1" customWidth="1"/>
    <col min="2" max="2" width="11.140625" customWidth="1"/>
    <col min="3" max="3" width="13" style="2" customWidth="1"/>
    <col min="6" max="6" width="13" customWidth="1"/>
    <col min="7" max="7" width="13" bestFit="1" customWidth="1"/>
    <col min="17" max="17" width="14.140625" bestFit="1" customWidth="1"/>
  </cols>
  <sheetData>
    <row r="1" spans="1:17" x14ac:dyDescent="0.25">
      <c r="C1"/>
    </row>
    <row r="2" spans="1:17" x14ac:dyDescent="0.25">
      <c r="C2"/>
    </row>
    <row r="3" spans="1:17" x14ac:dyDescent="0.25">
      <c r="C3"/>
    </row>
    <row r="4" spans="1:17" x14ac:dyDescent="0.25">
      <c r="C4"/>
    </row>
    <row r="5" spans="1:17" ht="15.75" thickBot="1" x14ac:dyDescent="0.3"/>
    <row r="6" spans="1:17" ht="15.75" thickBot="1" x14ac:dyDescent="0.3">
      <c r="A6" s="215" t="s">
        <v>75</v>
      </c>
      <c r="B6" s="216"/>
      <c r="C6" s="216"/>
      <c r="D6" s="216"/>
      <c r="E6" s="216"/>
      <c r="F6" s="216"/>
      <c r="G6" s="216"/>
      <c r="H6" s="216"/>
      <c r="I6" s="216"/>
      <c r="J6" s="216"/>
      <c r="K6" s="216"/>
      <c r="L6" s="216"/>
      <c r="M6" s="216"/>
      <c r="N6" s="216"/>
      <c r="O6" s="216"/>
      <c r="P6" s="216"/>
      <c r="Q6" s="217"/>
    </row>
    <row r="7" spans="1:17" x14ac:dyDescent="0.25">
      <c r="B7" s="2"/>
      <c r="C7"/>
    </row>
    <row r="8" spans="1:17" x14ac:dyDescent="0.25">
      <c r="A8" s="101" t="s">
        <v>0</v>
      </c>
      <c r="B8" s="167" t="s">
        <v>144</v>
      </c>
      <c r="C8" s="316"/>
      <c r="D8" s="317"/>
      <c r="F8" s="110" t="s">
        <v>61</v>
      </c>
      <c r="G8" s="111"/>
      <c r="H8" s="112"/>
    </row>
    <row r="9" spans="1:17" x14ac:dyDescent="0.25">
      <c r="A9" s="101" t="s">
        <v>1</v>
      </c>
      <c r="B9" s="325"/>
      <c r="C9" s="316"/>
      <c r="D9" s="317"/>
    </row>
    <row r="10" spans="1:17" x14ac:dyDescent="0.25">
      <c r="A10" s="101" t="s">
        <v>43</v>
      </c>
      <c r="B10" s="322"/>
      <c r="C10" s="323"/>
      <c r="D10" s="324"/>
    </row>
    <row r="11" spans="1:17" x14ac:dyDescent="0.25">
      <c r="A11" s="101" t="s">
        <v>2</v>
      </c>
      <c r="B11" s="322"/>
      <c r="C11" s="323"/>
      <c r="D11" s="324"/>
    </row>
    <row r="12" spans="1:17" x14ac:dyDescent="0.25">
      <c r="A12" s="101" t="s">
        <v>3</v>
      </c>
      <c r="B12" s="322"/>
      <c r="C12" s="323"/>
      <c r="D12" s="324"/>
    </row>
    <row r="13" spans="1:17" x14ac:dyDescent="0.25">
      <c r="A13" s="101" t="s">
        <v>4</v>
      </c>
      <c r="B13" s="322"/>
      <c r="C13" s="323"/>
      <c r="D13" s="324"/>
    </row>
    <row r="14" spans="1:17" x14ac:dyDescent="0.25">
      <c r="A14" s="101" t="s">
        <v>97</v>
      </c>
      <c r="B14" s="322"/>
      <c r="C14" s="323"/>
      <c r="D14" s="324"/>
    </row>
    <row r="15" spans="1:17" ht="15.75" thickBot="1" x14ac:dyDescent="0.3">
      <c r="A15" s="101" t="s">
        <v>55</v>
      </c>
      <c r="B15" s="305" t="s">
        <v>156</v>
      </c>
      <c r="C15" s="208"/>
      <c r="D15" s="171"/>
    </row>
    <row r="16" spans="1:17" ht="16.5" customHeight="1" thickTop="1" thickBot="1" x14ac:dyDescent="0.3">
      <c r="A16" s="113" t="s">
        <v>64</v>
      </c>
      <c r="B16" s="114"/>
      <c r="C16" s="115"/>
      <c r="E16" s="120"/>
    </row>
    <row r="17" spans="1:17" ht="15.75" thickTop="1" x14ac:dyDescent="0.25">
      <c r="A17" s="107"/>
      <c r="B17" s="108"/>
      <c r="C17" s="108"/>
      <c r="D17" s="108"/>
    </row>
    <row r="18" spans="1:17" x14ac:dyDescent="0.25">
      <c r="A18" s="318" t="s">
        <v>65</v>
      </c>
      <c r="B18" s="318"/>
      <c r="C18" s="318"/>
      <c r="D18" s="318"/>
      <c r="E18" s="318"/>
      <c r="F18" s="318"/>
      <c r="G18" s="318"/>
      <c r="H18" s="318"/>
      <c r="I18" s="318"/>
      <c r="J18" s="318"/>
    </row>
    <row r="19" spans="1:17" ht="15.75" thickBot="1" x14ac:dyDescent="0.3"/>
    <row r="20" spans="1:17" ht="15.75" thickBot="1" x14ac:dyDescent="0.3">
      <c r="A20" s="215" t="s">
        <v>171</v>
      </c>
      <c r="B20" s="216"/>
      <c r="C20" s="216"/>
      <c r="D20" s="216"/>
      <c r="E20" s="216"/>
      <c r="F20" s="216"/>
      <c r="G20" s="216"/>
      <c r="H20" s="216"/>
      <c r="I20" s="216"/>
      <c r="J20" s="216"/>
      <c r="K20" s="216"/>
      <c r="L20" s="216"/>
      <c r="M20" s="216"/>
      <c r="N20" s="216"/>
      <c r="O20" s="216"/>
      <c r="P20" s="216"/>
      <c r="Q20" s="216"/>
    </row>
    <row r="21" spans="1:17" ht="15.75" thickBot="1" x14ac:dyDescent="0.3"/>
    <row r="22" spans="1:17" ht="15.75" thickBot="1" x14ac:dyDescent="0.3">
      <c r="A22" s="4"/>
      <c r="B22" s="326" t="s">
        <v>5</v>
      </c>
      <c r="C22" s="327"/>
      <c r="D22" s="327"/>
      <c r="E22" s="327"/>
      <c r="F22" s="327"/>
      <c r="G22" s="328"/>
      <c r="H22" s="319" t="s">
        <v>6</v>
      </c>
      <c r="I22" s="320"/>
      <c r="J22" s="320"/>
      <c r="K22" s="320"/>
      <c r="L22" s="320"/>
      <c r="M22" s="321"/>
      <c r="N22" s="122" t="s">
        <v>99</v>
      </c>
      <c r="O22" s="99" t="s">
        <v>7</v>
      </c>
      <c r="P22" s="100" t="s">
        <v>8</v>
      </c>
      <c r="Q22" s="157" t="s">
        <v>44</v>
      </c>
    </row>
    <row r="23" spans="1:17" s="1" customFormat="1" ht="12.75" x14ac:dyDescent="0.2">
      <c r="A23" s="5"/>
      <c r="B23" s="155" t="s">
        <v>126</v>
      </c>
      <c r="C23" s="154" t="s">
        <v>9</v>
      </c>
      <c r="D23" s="17" t="s">
        <v>10</v>
      </c>
      <c r="E23" s="17" t="s">
        <v>11</v>
      </c>
      <c r="F23" s="17" t="s">
        <v>12</v>
      </c>
      <c r="G23" s="17" t="s">
        <v>13</v>
      </c>
      <c r="H23" s="17" t="s">
        <v>14</v>
      </c>
      <c r="I23" s="17" t="s">
        <v>15</v>
      </c>
      <c r="J23" s="17" t="s">
        <v>16</v>
      </c>
      <c r="K23" s="17" t="s">
        <v>121</v>
      </c>
      <c r="L23" s="17" t="s">
        <v>17</v>
      </c>
      <c r="M23" s="124" t="s">
        <v>18</v>
      </c>
      <c r="N23" s="123"/>
      <c r="O23" s="15"/>
      <c r="P23" s="16"/>
      <c r="Q23" s="158" t="s">
        <v>127</v>
      </c>
    </row>
    <row r="24" spans="1:17" x14ac:dyDescent="0.25">
      <c r="A24" s="156" t="s">
        <v>78</v>
      </c>
      <c r="B24" s="286">
        <f>'Kalkulationen Shows '!B24</f>
        <v>0</v>
      </c>
      <c r="C24" s="289">
        <f>'Kalkulationen Shows '!D24</f>
        <v>0</v>
      </c>
      <c r="D24" s="286">
        <f>'Kalkulationen Shows '!D25</f>
        <v>0</v>
      </c>
      <c r="E24" s="286">
        <f>'Kalkulationen Shows '!D26</f>
        <v>0</v>
      </c>
      <c r="F24" s="286">
        <f>'Kalkulationen Shows '!D27</f>
        <v>0</v>
      </c>
      <c r="G24" s="286">
        <f>'Kalkulationen Shows '!D28</f>
        <v>0</v>
      </c>
      <c r="H24" s="291">
        <f>'Kalkulationen Shows '!G29</f>
        <v>0</v>
      </c>
      <c r="I24" s="291">
        <f>'Kalkulationen Shows '!K29</f>
        <v>0</v>
      </c>
      <c r="J24" s="291">
        <f>'Kalkulationen Shows '!M29</f>
        <v>0</v>
      </c>
      <c r="K24" s="291">
        <f>'Kalkulationen Shows '!O29</f>
        <v>0</v>
      </c>
      <c r="L24" s="291">
        <f>'Kalkulationen Shows '!Q29</f>
        <v>0</v>
      </c>
      <c r="M24" s="292">
        <f>'Kalkulationen Shows '!S29</f>
        <v>0</v>
      </c>
      <c r="N24" s="293">
        <f>SUM(H24:M24)</f>
        <v>0</v>
      </c>
      <c r="O24" s="294">
        <f>'Kalkulationen Shows '!U29</f>
        <v>0</v>
      </c>
      <c r="P24" s="295">
        <f>-N24+O24</f>
        <v>0</v>
      </c>
      <c r="Q24" s="296">
        <f>IF(B24&lt;&gt;0,MIN(-P24,VLOOKUP(B24,Einstellungen!$B$2:$C$3,2,0)),0)</f>
        <v>0</v>
      </c>
    </row>
    <row r="25" spans="1:17" x14ac:dyDescent="0.25">
      <c r="A25" s="156" t="s">
        <v>80</v>
      </c>
      <c r="B25" s="286">
        <f>'Kalkulationen Shows '!B34</f>
        <v>0</v>
      </c>
      <c r="C25" s="289">
        <f>'Kalkulationen Shows '!D34</f>
        <v>0</v>
      </c>
      <c r="D25" s="286">
        <f>'Kalkulationen Shows '!D35</f>
        <v>0</v>
      </c>
      <c r="E25" s="286">
        <f>'Kalkulationen Shows '!D36</f>
        <v>0</v>
      </c>
      <c r="F25" s="286">
        <f>'Kalkulationen Shows '!D37</f>
        <v>0</v>
      </c>
      <c r="G25" s="286">
        <f>'Kalkulationen Shows '!D38</f>
        <v>0</v>
      </c>
      <c r="H25" s="291">
        <f>'Kalkulationen Shows '!G39</f>
        <v>0</v>
      </c>
      <c r="I25" s="291">
        <f>'Kalkulationen Shows '!K39</f>
        <v>0</v>
      </c>
      <c r="J25" s="291">
        <f>'Kalkulationen Shows '!M39</f>
        <v>0</v>
      </c>
      <c r="K25" s="291">
        <f>'Kalkulationen Shows '!O39</f>
        <v>0</v>
      </c>
      <c r="L25" s="291">
        <f>'Kalkulationen Shows '!Q39</f>
        <v>0</v>
      </c>
      <c r="M25" s="292">
        <f>'Kalkulationen Shows '!S39</f>
        <v>0</v>
      </c>
      <c r="N25" s="293">
        <f t="shared" ref="N25:N53" si="0">SUM(H25:M25)</f>
        <v>0</v>
      </c>
      <c r="O25" s="294">
        <f>'Kalkulationen Shows '!U39</f>
        <v>0</v>
      </c>
      <c r="P25" s="295">
        <f t="shared" ref="P25:P53" si="1">-N25+O25</f>
        <v>0</v>
      </c>
      <c r="Q25" s="296">
        <f>IF(B25&lt;&gt;0,MIN(-P25,VLOOKUP(B25,Einstellungen!$B$2:$C$3,2,0)),0)</f>
        <v>0</v>
      </c>
    </row>
    <row r="26" spans="1:17" x14ac:dyDescent="0.25">
      <c r="A26" s="156" t="s">
        <v>81</v>
      </c>
      <c r="B26" s="286">
        <f>'Kalkulationen Shows '!B44</f>
        <v>0</v>
      </c>
      <c r="C26" s="289">
        <f>'Kalkulationen Shows '!D44</f>
        <v>0</v>
      </c>
      <c r="D26" s="286">
        <f>'Kalkulationen Shows '!D45</f>
        <v>0</v>
      </c>
      <c r="E26" s="286">
        <f>'Kalkulationen Shows '!D46</f>
        <v>0</v>
      </c>
      <c r="F26" s="286">
        <f>'Kalkulationen Shows '!D47</f>
        <v>0</v>
      </c>
      <c r="G26" s="286">
        <f>'Kalkulationen Shows '!D48</f>
        <v>0</v>
      </c>
      <c r="H26" s="291">
        <f>'Kalkulationen Shows '!G49</f>
        <v>0</v>
      </c>
      <c r="I26" s="291">
        <f>'Kalkulationen Shows '!K49</f>
        <v>0</v>
      </c>
      <c r="J26" s="291">
        <f>'Kalkulationen Shows '!M49</f>
        <v>0</v>
      </c>
      <c r="K26" s="291">
        <f>'Kalkulationen Shows '!O49</f>
        <v>0</v>
      </c>
      <c r="L26" s="291">
        <f>'Kalkulationen Shows '!Q49</f>
        <v>0</v>
      </c>
      <c r="M26" s="292">
        <f>'Kalkulationen Shows '!S49</f>
        <v>0</v>
      </c>
      <c r="N26" s="293">
        <f t="shared" si="0"/>
        <v>0</v>
      </c>
      <c r="O26" s="294">
        <f>'Kalkulationen Shows '!U49</f>
        <v>0</v>
      </c>
      <c r="P26" s="295">
        <f t="shared" si="1"/>
        <v>0</v>
      </c>
      <c r="Q26" s="296">
        <f>IF(B26&lt;&gt;0,MIN(-P26,VLOOKUP(B26,Einstellungen!$B$2:$C$3,2,0)),0)</f>
        <v>0</v>
      </c>
    </row>
    <row r="27" spans="1:17" x14ac:dyDescent="0.25">
      <c r="A27" s="156" t="s">
        <v>82</v>
      </c>
      <c r="B27" s="286">
        <f>'Kalkulationen Shows '!B54</f>
        <v>0</v>
      </c>
      <c r="C27" s="289">
        <f>'Kalkulationen Shows '!D54</f>
        <v>0</v>
      </c>
      <c r="D27" s="286">
        <f>'Kalkulationen Shows '!D55</f>
        <v>0</v>
      </c>
      <c r="E27" s="286">
        <f>'Kalkulationen Shows '!D56</f>
        <v>0</v>
      </c>
      <c r="F27" s="286">
        <f>'Kalkulationen Shows '!D57</f>
        <v>0</v>
      </c>
      <c r="G27" s="286">
        <f>'Kalkulationen Shows '!D58</f>
        <v>0</v>
      </c>
      <c r="H27" s="291">
        <f>'Kalkulationen Shows '!G59</f>
        <v>0</v>
      </c>
      <c r="I27" s="291">
        <f>'Kalkulationen Shows '!K59</f>
        <v>0</v>
      </c>
      <c r="J27" s="291">
        <f>'Kalkulationen Shows '!M59</f>
        <v>0</v>
      </c>
      <c r="K27" s="291">
        <f>'Kalkulationen Shows '!O59</f>
        <v>0</v>
      </c>
      <c r="L27" s="291">
        <f>'Kalkulationen Shows '!Q59</f>
        <v>0</v>
      </c>
      <c r="M27" s="292">
        <f>'Kalkulationen Shows '!S59</f>
        <v>0</v>
      </c>
      <c r="N27" s="293">
        <f t="shared" si="0"/>
        <v>0</v>
      </c>
      <c r="O27" s="294">
        <f>'Kalkulationen Shows '!U59</f>
        <v>0</v>
      </c>
      <c r="P27" s="295">
        <f t="shared" si="1"/>
        <v>0</v>
      </c>
      <c r="Q27" s="296">
        <f>IF(B27&lt;&gt;0,MIN(-P27,VLOOKUP(B27,Einstellungen!$B$2:$C$3,2,0)),0)</f>
        <v>0</v>
      </c>
    </row>
    <row r="28" spans="1:17" x14ac:dyDescent="0.25">
      <c r="A28" s="156" t="s">
        <v>83</v>
      </c>
      <c r="B28" s="286">
        <f>'Kalkulationen Shows '!B64</f>
        <v>0</v>
      </c>
      <c r="C28" s="289">
        <f>'Kalkulationen Shows '!D64</f>
        <v>0</v>
      </c>
      <c r="D28" s="286">
        <f>'Kalkulationen Shows '!D65</f>
        <v>0</v>
      </c>
      <c r="E28" s="286">
        <f>'Kalkulationen Shows '!D66</f>
        <v>0</v>
      </c>
      <c r="F28" s="286">
        <f>'Kalkulationen Shows '!D67</f>
        <v>0</v>
      </c>
      <c r="G28" s="286">
        <f>'Kalkulationen Shows '!D68</f>
        <v>0</v>
      </c>
      <c r="H28" s="291">
        <f>'Kalkulationen Shows '!G69</f>
        <v>0</v>
      </c>
      <c r="I28" s="291">
        <f>'Kalkulationen Shows '!K69</f>
        <v>0</v>
      </c>
      <c r="J28" s="291">
        <f>'Kalkulationen Shows '!M69</f>
        <v>0</v>
      </c>
      <c r="K28" s="291">
        <f>'Kalkulationen Shows '!O69</f>
        <v>0</v>
      </c>
      <c r="L28" s="291">
        <f>'Kalkulationen Shows '!Q69</f>
        <v>0</v>
      </c>
      <c r="M28" s="292">
        <f>'Kalkulationen Shows '!S69</f>
        <v>0</v>
      </c>
      <c r="N28" s="293">
        <f t="shared" si="0"/>
        <v>0</v>
      </c>
      <c r="O28" s="294">
        <f>'Kalkulationen Shows '!U69</f>
        <v>0</v>
      </c>
      <c r="P28" s="295">
        <f t="shared" si="1"/>
        <v>0</v>
      </c>
      <c r="Q28" s="296">
        <f>IF(B28&lt;&gt;0,MIN(-P28,VLOOKUP(B28,Einstellungen!$B$2:$C$3,2,0)),0)</f>
        <v>0</v>
      </c>
    </row>
    <row r="29" spans="1:17" x14ac:dyDescent="0.25">
      <c r="A29" s="156" t="s">
        <v>84</v>
      </c>
      <c r="B29" s="286">
        <f>'Kalkulationen Shows '!B74</f>
        <v>0</v>
      </c>
      <c r="C29" s="289">
        <f>'Kalkulationen Shows '!D74</f>
        <v>0</v>
      </c>
      <c r="D29" s="286">
        <f>'Kalkulationen Shows '!D75</f>
        <v>0</v>
      </c>
      <c r="E29" s="286">
        <f>'Kalkulationen Shows '!D76</f>
        <v>0</v>
      </c>
      <c r="F29" s="286">
        <f>'Kalkulationen Shows '!D77</f>
        <v>0</v>
      </c>
      <c r="G29" s="286">
        <f>'Kalkulationen Shows '!D78</f>
        <v>0</v>
      </c>
      <c r="H29" s="291">
        <f>'Kalkulationen Shows '!G79</f>
        <v>0</v>
      </c>
      <c r="I29" s="291">
        <f>'Kalkulationen Shows '!K79</f>
        <v>0</v>
      </c>
      <c r="J29" s="291">
        <f>'Kalkulationen Shows '!M79</f>
        <v>0</v>
      </c>
      <c r="K29" s="291">
        <f>'Kalkulationen Shows '!O79</f>
        <v>0</v>
      </c>
      <c r="L29" s="291">
        <f>'Kalkulationen Shows '!Q79</f>
        <v>0</v>
      </c>
      <c r="M29" s="292">
        <f>'Kalkulationen Shows '!S79</f>
        <v>0</v>
      </c>
      <c r="N29" s="293">
        <f t="shared" si="0"/>
        <v>0</v>
      </c>
      <c r="O29" s="294">
        <f>'Kalkulationen Shows '!U79</f>
        <v>0</v>
      </c>
      <c r="P29" s="295">
        <f t="shared" si="1"/>
        <v>0</v>
      </c>
      <c r="Q29" s="296">
        <f>IF(B29&lt;&gt;0,MIN(-P29,VLOOKUP(B29,Einstellungen!$B$2:$C$3,2,0)),0)</f>
        <v>0</v>
      </c>
    </row>
    <row r="30" spans="1:17" x14ac:dyDescent="0.25">
      <c r="A30" s="156" t="s">
        <v>85</v>
      </c>
      <c r="B30" s="286">
        <f>'Kalkulationen Shows '!B84</f>
        <v>0</v>
      </c>
      <c r="C30" s="289">
        <f>'Kalkulationen Shows '!D84</f>
        <v>0</v>
      </c>
      <c r="D30" s="286">
        <f>'Kalkulationen Shows '!D85</f>
        <v>0</v>
      </c>
      <c r="E30" s="286">
        <f>'Kalkulationen Shows '!D86</f>
        <v>0</v>
      </c>
      <c r="F30" s="286">
        <f>'Kalkulationen Shows '!D87</f>
        <v>0</v>
      </c>
      <c r="G30" s="286">
        <f>'Kalkulationen Shows '!D88</f>
        <v>0</v>
      </c>
      <c r="H30" s="291">
        <f>'Kalkulationen Shows '!G89</f>
        <v>0</v>
      </c>
      <c r="I30" s="291">
        <f>'Kalkulationen Shows '!K89</f>
        <v>0</v>
      </c>
      <c r="J30" s="291">
        <f>'Kalkulationen Shows '!M89</f>
        <v>0</v>
      </c>
      <c r="K30" s="291">
        <f>'Kalkulationen Shows '!O89</f>
        <v>0</v>
      </c>
      <c r="L30" s="291">
        <f>'Kalkulationen Shows '!Q89</f>
        <v>0</v>
      </c>
      <c r="M30" s="292">
        <f>'Kalkulationen Shows '!S89</f>
        <v>0</v>
      </c>
      <c r="N30" s="293">
        <f t="shared" si="0"/>
        <v>0</v>
      </c>
      <c r="O30" s="294">
        <f>'Kalkulationen Shows '!U89</f>
        <v>0</v>
      </c>
      <c r="P30" s="295">
        <f t="shared" si="1"/>
        <v>0</v>
      </c>
      <c r="Q30" s="296">
        <f>IF(B30&lt;&gt;0,MIN(-P30,VLOOKUP(B30,Einstellungen!$B$2:$C$3,2,0)),0)</f>
        <v>0</v>
      </c>
    </row>
    <row r="31" spans="1:17" x14ac:dyDescent="0.25">
      <c r="A31" s="156" t="s">
        <v>86</v>
      </c>
      <c r="B31" s="286">
        <f>'Kalkulationen Shows '!B94</f>
        <v>0</v>
      </c>
      <c r="C31" s="289">
        <f>'Kalkulationen Shows '!D94</f>
        <v>0</v>
      </c>
      <c r="D31" s="286">
        <f>'Kalkulationen Shows '!D95</f>
        <v>0</v>
      </c>
      <c r="E31" s="286">
        <f>'Kalkulationen Shows '!D96</f>
        <v>0</v>
      </c>
      <c r="F31" s="286">
        <f>'Kalkulationen Shows '!D97</f>
        <v>0</v>
      </c>
      <c r="G31" s="286">
        <f>'Kalkulationen Shows '!D98</f>
        <v>0</v>
      </c>
      <c r="H31" s="291">
        <f>'Kalkulationen Shows '!G99</f>
        <v>0</v>
      </c>
      <c r="I31" s="291">
        <f>'Kalkulationen Shows '!K99</f>
        <v>0</v>
      </c>
      <c r="J31" s="291">
        <f>'Kalkulationen Shows '!M99</f>
        <v>0</v>
      </c>
      <c r="K31" s="291">
        <f>'Kalkulationen Shows '!O99</f>
        <v>0</v>
      </c>
      <c r="L31" s="291">
        <f>'Kalkulationen Shows '!Q99</f>
        <v>0</v>
      </c>
      <c r="M31" s="292">
        <f>'Kalkulationen Shows '!S99</f>
        <v>0</v>
      </c>
      <c r="N31" s="293">
        <f t="shared" si="0"/>
        <v>0</v>
      </c>
      <c r="O31" s="294">
        <f>'Kalkulationen Shows '!U99</f>
        <v>0</v>
      </c>
      <c r="P31" s="295">
        <f t="shared" si="1"/>
        <v>0</v>
      </c>
      <c r="Q31" s="296">
        <f>IF(B31&lt;&gt;0,MIN(-P31,VLOOKUP(B31,Einstellungen!$B$2:$C$3,2,0)),0)</f>
        <v>0</v>
      </c>
    </row>
    <row r="32" spans="1:17" x14ac:dyDescent="0.25">
      <c r="A32" s="156" t="s">
        <v>87</v>
      </c>
      <c r="B32" s="286">
        <f>'Kalkulationen Shows '!B104</f>
        <v>0</v>
      </c>
      <c r="C32" s="289">
        <f>'Kalkulationen Shows '!D104</f>
        <v>0</v>
      </c>
      <c r="D32" s="286">
        <f>'Kalkulationen Shows '!D105</f>
        <v>0</v>
      </c>
      <c r="E32" s="286">
        <f>'Kalkulationen Shows '!D106</f>
        <v>0</v>
      </c>
      <c r="F32" s="286">
        <f>'Kalkulationen Shows '!D107</f>
        <v>0</v>
      </c>
      <c r="G32" s="286">
        <f>'Kalkulationen Shows '!D108</f>
        <v>0</v>
      </c>
      <c r="H32" s="291">
        <f>'Kalkulationen Shows '!G109</f>
        <v>0</v>
      </c>
      <c r="I32" s="291">
        <f>'Kalkulationen Shows '!K109</f>
        <v>0</v>
      </c>
      <c r="J32" s="291">
        <f>'Kalkulationen Shows '!M109</f>
        <v>0</v>
      </c>
      <c r="K32" s="291">
        <f>'Kalkulationen Shows '!O109</f>
        <v>0</v>
      </c>
      <c r="L32" s="291">
        <f>'Kalkulationen Shows '!Q109</f>
        <v>0</v>
      </c>
      <c r="M32" s="292">
        <f>'Kalkulationen Shows '!S109</f>
        <v>0</v>
      </c>
      <c r="N32" s="293">
        <f t="shared" si="0"/>
        <v>0</v>
      </c>
      <c r="O32" s="294">
        <f>'Kalkulationen Shows '!U109</f>
        <v>0</v>
      </c>
      <c r="P32" s="295">
        <f t="shared" si="1"/>
        <v>0</v>
      </c>
      <c r="Q32" s="296">
        <f>IF(B32&lt;&gt;0,MIN(-P32,VLOOKUP(B32,Einstellungen!$B$2:$C$3,2,0)),0)</f>
        <v>0</v>
      </c>
    </row>
    <row r="33" spans="1:17" x14ac:dyDescent="0.25">
      <c r="A33" s="156" t="s">
        <v>88</v>
      </c>
      <c r="B33" s="286">
        <f>'Kalkulationen Shows '!B114</f>
        <v>0</v>
      </c>
      <c r="C33" s="289">
        <f>'Kalkulationen Shows '!D114</f>
        <v>0</v>
      </c>
      <c r="D33" s="286">
        <f>'Kalkulationen Shows '!D115</f>
        <v>0</v>
      </c>
      <c r="E33" s="286">
        <f>'Kalkulationen Shows '!D116</f>
        <v>0</v>
      </c>
      <c r="F33" s="286">
        <f>'Kalkulationen Shows '!D117</f>
        <v>0</v>
      </c>
      <c r="G33" s="286">
        <f>'Kalkulationen Shows '!D118</f>
        <v>0</v>
      </c>
      <c r="H33" s="291">
        <f>'Kalkulationen Shows '!G119</f>
        <v>0</v>
      </c>
      <c r="I33" s="291">
        <f>'Kalkulationen Shows '!K119</f>
        <v>0</v>
      </c>
      <c r="J33" s="291">
        <f>'Kalkulationen Shows '!M119</f>
        <v>0</v>
      </c>
      <c r="K33" s="291">
        <f>'Kalkulationen Shows '!O119</f>
        <v>0</v>
      </c>
      <c r="L33" s="291">
        <f>'Kalkulationen Shows '!Q119</f>
        <v>0</v>
      </c>
      <c r="M33" s="292">
        <f>'Kalkulationen Shows '!S119</f>
        <v>0</v>
      </c>
      <c r="N33" s="293">
        <f t="shared" si="0"/>
        <v>0</v>
      </c>
      <c r="O33" s="294">
        <f>'Kalkulationen Shows '!U119</f>
        <v>0</v>
      </c>
      <c r="P33" s="295">
        <f t="shared" si="1"/>
        <v>0</v>
      </c>
      <c r="Q33" s="296">
        <f>IF(B33&lt;&gt;0,MIN(-P33,VLOOKUP(B33,Einstellungen!$B$2:$C$3,2,0)),0)</f>
        <v>0</v>
      </c>
    </row>
    <row r="34" spans="1:17" x14ac:dyDescent="0.25">
      <c r="A34" s="156" t="s">
        <v>89</v>
      </c>
      <c r="B34" s="286">
        <f>'Kalkulationen Shows '!B124</f>
        <v>0</v>
      </c>
      <c r="C34" s="289">
        <f>'Kalkulationen Shows '!D124</f>
        <v>0</v>
      </c>
      <c r="D34" s="286">
        <f>'Kalkulationen Shows '!D125</f>
        <v>0</v>
      </c>
      <c r="E34" s="286">
        <f>'Kalkulationen Shows '!D126</f>
        <v>0</v>
      </c>
      <c r="F34" s="286">
        <f>'Kalkulationen Shows '!D127</f>
        <v>0</v>
      </c>
      <c r="G34" s="286">
        <f>'Kalkulationen Shows '!D128</f>
        <v>0</v>
      </c>
      <c r="H34" s="291">
        <f>'Kalkulationen Shows '!G129</f>
        <v>0</v>
      </c>
      <c r="I34" s="291">
        <f>'Kalkulationen Shows '!K129</f>
        <v>0</v>
      </c>
      <c r="J34" s="291">
        <f>'Kalkulationen Shows '!M129</f>
        <v>0</v>
      </c>
      <c r="K34" s="291">
        <f>'Kalkulationen Shows '!O129</f>
        <v>0</v>
      </c>
      <c r="L34" s="291">
        <f>'Kalkulationen Shows '!Q129</f>
        <v>0</v>
      </c>
      <c r="M34" s="292">
        <f>'Kalkulationen Shows '!S129</f>
        <v>0</v>
      </c>
      <c r="N34" s="293">
        <f t="shared" si="0"/>
        <v>0</v>
      </c>
      <c r="O34" s="294">
        <f>'Kalkulationen Shows '!U129</f>
        <v>0</v>
      </c>
      <c r="P34" s="295">
        <f t="shared" si="1"/>
        <v>0</v>
      </c>
      <c r="Q34" s="296">
        <f>IF(B34&lt;&gt;0,MIN(-P34,VLOOKUP(B34,Einstellungen!$B$2:$C$3,2,0)),0)</f>
        <v>0</v>
      </c>
    </row>
    <row r="35" spans="1:17" x14ac:dyDescent="0.25">
      <c r="A35" s="156" t="s">
        <v>90</v>
      </c>
      <c r="B35" s="286">
        <f>'Kalkulationen Shows '!B134</f>
        <v>0</v>
      </c>
      <c r="C35" s="289">
        <f>'Kalkulationen Shows '!D134</f>
        <v>0</v>
      </c>
      <c r="D35" s="286">
        <f>'Kalkulationen Shows '!D135</f>
        <v>0</v>
      </c>
      <c r="E35" s="286">
        <f>'Kalkulationen Shows '!D136</f>
        <v>0</v>
      </c>
      <c r="F35" s="286">
        <f>'Kalkulationen Shows '!D137</f>
        <v>0</v>
      </c>
      <c r="G35" s="286">
        <f>'Kalkulationen Shows '!D138</f>
        <v>0</v>
      </c>
      <c r="H35" s="291">
        <f>'Kalkulationen Shows '!G139</f>
        <v>0</v>
      </c>
      <c r="I35" s="291">
        <f>'Kalkulationen Shows '!K139</f>
        <v>0</v>
      </c>
      <c r="J35" s="291">
        <f>'Kalkulationen Shows '!M139</f>
        <v>0</v>
      </c>
      <c r="K35" s="291">
        <f>'Kalkulationen Shows '!O139</f>
        <v>0</v>
      </c>
      <c r="L35" s="291">
        <f>'Kalkulationen Shows '!Q139</f>
        <v>0</v>
      </c>
      <c r="M35" s="292">
        <f>'Kalkulationen Shows '!S139</f>
        <v>0</v>
      </c>
      <c r="N35" s="293">
        <f t="shared" si="0"/>
        <v>0</v>
      </c>
      <c r="O35" s="294">
        <f>'Kalkulationen Shows '!U139</f>
        <v>0</v>
      </c>
      <c r="P35" s="295">
        <f t="shared" si="1"/>
        <v>0</v>
      </c>
      <c r="Q35" s="296">
        <f>IF(B35&lt;&gt;0,MIN(-P35,VLOOKUP(B35,Einstellungen!$B$2:$C$3,2,0)),0)</f>
        <v>0</v>
      </c>
    </row>
    <row r="36" spans="1:17" x14ac:dyDescent="0.25">
      <c r="A36" s="156" t="s">
        <v>91</v>
      </c>
      <c r="B36" s="286">
        <f>'Kalkulationen Shows '!B144</f>
        <v>0</v>
      </c>
      <c r="C36" s="289">
        <f>'Kalkulationen Shows '!D144</f>
        <v>0</v>
      </c>
      <c r="D36" s="286">
        <f>'Kalkulationen Shows '!D145</f>
        <v>0</v>
      </c>
      <c r="E36" s="286">
        <f>'Kalkulationen Shows '!D146</f>
        <v>0</v>
      </c>
      <c r="F36" s="286">
        <f>'Kalkulationen Shows '!D147</f>
        <v>0</v>
      </c>
      <c r="G36" s="286">
        <f>'Kalkulationen Shows '!D148</f>
        <v>0</v>
      </c>
      <c r="H36" s="291">
        <f>'Kalkulationen Shows '!G149</f>
        <v>0</v>
      </c>
      <c r="I36" s="291">
        <f>'Kalkulationen Shows '!K149</f>
        <v>0</v>
      </c>
      <c r="J36" s="291">
        <f>'Kalkulationen Shows '!M149</f>
        <v>0</v>
      </c>
      <c r="K36" s="291">
        <f>'Kalkulationen Shows '!O149</f>
        <v>0</v>
      </c>
      <c r="L36" s="291">
        <f>'Kalkulationen Shows '!Q149</f>
        <v>0</v>
      </c>
      <c r="M36" s="292">
        <f>'Kalkulationen Shows '!S149</f>
        <v>0</v>
      </c>
      <c r="N36" s="293">
        <f t="shared" si="0"/>
        <v>0</v>
      </c>
      <c r="O36" s="294">
        <f>'Kalkulationen Shows '!U149</f>
        <v>0</v>
      </c>
      <c r="P36" s="295">
        <f t="shared" si="1"/>
        <v>0</v>
      </c>
      <c r="Q36" s="296">
        <f>IF(B36&lt;&gt;0,MIN(-P36,VLOOKUP(B36,Einstellungen!$B$2:$C$3,2,0)),0)</f>
        <v>0</v>
      </c>
    </row>
    <row r="37" spans="1:17" x14ac:dyDescent="0.25">
      <c r="A37" s="156" t="s">
        <v>92</v>
      </c>
      <c r="B37" s="286">
        <f>'Kalkulationen Shows '!B154</f>
        <v>0</v>
      </c>
      <c r="C37" s="289">
        <f>'Kalkulationen Shows '!D154</f>
        <v>0</v>
      </c>
      <c r="D37" s="286">
        <f>'Kalkulationen Shows '!D155</f>
        <v>0</v>
      </c>
      <c r="E37" s="286">
        <f>'Kalkulationen Shows '!D156</f>
        <v>0</v>
      </c>
      <c r="F37" s="286">
        <f>'Kalkulationen Shows '!D157</f>
        <v>0</v>
      </c>
      <c r="G37" s="286">
        <f>'Kalkulationen Shows '!D158</f>
        <v>0</v>
      </c>
      <c r="H37" s="291">
        <f>'Kalkulationen Shows '!G159</f>
        <v>0</v>
      </c>
      <c r="I37" s="291">
        <f>'Kalkulationen Shows '!K159</f>
        <v>0</v>
      </c>
      <c r="J37" s="291">
        <f>'Kalkulationen Shows '!M159</f>
        <v>0</v>
      </c>
      <c r="K37" s="291">
        <f>'Kalkulationen Shows '!O159</f>
        <v>0</v>
      </c>
      <c r="L37" s="291">
        <f>'Kalkulationen Shows '!Q159</f>
        <v>0</v>
      </c>
      <c r="M37" s="292">
        <f>'Kalkulationen Shows '!S159</f>
        <v>0</v>
      </c>
      <c r="N37" s="293">
        <f t="shared" si="0"/>
        <v>0</v>
      </c>
      <c r="O37" s="294">
        <f>'Kalkulationen Shows '!U159</f>
        <v>0</v>
      </c>
      <c r="P37" s="295">
        <f t="shared" si="1"/>
        <v>0</v>
      </c>
      <c r="Q37" s="296">
        <f>IF(B37&lt;&gt;0,MIN(-P37,VLOOKUP(B37,Einstellungen!$B$2:$C$3,2,0)),0)</f>
        <v>0</v>
      </c>
    </row>
    <row r="38" spans="1:17" ht="16.5" customHeight="1" x14ac:dyDescent="0.25">
      <c r="A38" s="156" t="s">
        <v>93</v>
      </c>
      <c r="B38" s="286">
        <f>'Kalkulationen Shows '!B164</f>
        <v>0</v>
      </c>
      <c r="C38" s="289">
        <f>'Kalkulationen Shows '!D164</f>
        <v>0</v>
      </c>
      <c r="D38" s="286">
        <f>'Kalkulationen Shows '!D165</f>
        <v>0</v>
      </c>
      <c r="E38" s="286">
        <f>'Kalkulationen Shows '!D166</f>
        <v>0</v>
      </c>
      <c r="F38" s="286">
        <f>'Kalkulationen Shows '!D167</f>
        <v>0</v>
      </c>
      <c r="G38" s="286">
        <f>'Kalkulationen Shows '!D168</f>
        <v>0</v>
      </c>
      <c r="H38" s="291">
        <f>'Kalkulationen Shows '!G169</f>
        <v>0</v>
      </c>
      <c r="I38" s="291">
        <f>'Kalkulationen Shows '!K169</f>
        <v>0</v>
      </c>
      <c r="J38" s="291">
        <f>'Kalkulationen Shows '!M169</f>
        <v>0</v>
      </c>
      <c r="K38" s="291">
        <f>'Kalkulationen Shows '!O169</f>
        <v>0</v>
      </c>
      <c r="L38" s="291">
        <f>'Kalkulationen Shows '!Q169</f>
        <v>0</v>
      </c>
      <c r="M38" s="292">
        <f>'Kalkulationen Shows '!S169</f>
        <v>0</v>
      </c>
      <c r="N38" s="293">
        <f t="shared" si="0"/>
        <v>0</v>
      </c>
      <c r="O38" s="294">
        <f>'Kalkulationen Shows '!U169</f>
        <v>0</v>
      </c>
      <c r="P38" s="295">
        <f t="shared" si="1"/>
        <v>0</v>
      </c>
      <c r="Q38" s="296">
        <f>IF(B38&lt;&gt;0,MIN(-P38,VLOOKUP(B38,Einstellungen!$B$2:$C$3,2,0)),0)</f>
        <v>0</v>
      </c>
    </row>
    <row r="39" spans="1:17" ht="16.5" customHeight="1" x14ac:dyDescent="0.25">
      <c r="A39" s="156" t="s">
        <v>106</v>
      </c>
      <c r="B39" s="286">
        <f>'Kalkulationen Shows '!B174</f>
        <v>0</v>
      </c>
      <c r="C39" s="289">
        <f>'Kalkulationen Shows '!D174</f>
        <v>0</v>
      </c>
      <c r="D39" s="286">
        <f>'Kalkulationen Shows '!D175</f>
        <v>0</v>
      </c>
      <c r="E39" s="286">
        <f>'Kalkulationen Shows '!D176</f>
        <v>0</v>
      </c>
      <c r="F39" s="286">
        <f>'Kalkulationen Shows '!D177</f>
        <v>0</v>
      </c>
      <c r="G39" s="286">
        <f>'Kalkulationen Shows '!D178</f>
        <v>0</v>
      </c>
      <c r="H39" s="291">
        <f>'Kalkulationen Shows '!G179</f>
        <v>0</v>
      </c>
      <c r="I39" s="291">
        <f>'Kalkulationen Shows '!K179</f>
        <v>0</v>
      </c>
      <c r="J39" s="291">
        <f>'Kalkulationen Shows '!M179</f>
        <v>0</v>
      </c>
      <c r="K39" s="291">
        <f>'Kalkulationen Shows '!O179</f>
        <v>0</v>
      </c>
      <c r="L39" s="291">
        <f>'Kalkulationen Shows '!Q179</f>
        <v>0</v>
      </c>
      <c r="M39" s="292">
        <f>'Kalkulationen Shows '!S179</f>
        <v>0</v>
      </c>
      <c r="N39" s="293">
        <f t="shared" si="0"/>
        <v>0</v>
      </c>
      <c r="O39" s="294">
        <f>'Kalkulationen Shows '!U179</f>
        <v>0</v>
      </c>
      <c r="P39" s="295">
        <f t="shared" si="1"/>
        <v>0</v>
      </c>
      <c r="Q39" s="296">
        <f>IF(B39&lt;&gt;0,MIN(-P39,VLOOKUP(B39,Einstellungen!$B$2:$C$3,2,0)),0)</f>
        <v>0</v>
      </c>
    </row>
    <row r="40" spans="1:17" ht="16.5" customHeight="1" x14ac:dyDescent="0.25">
      <c r="A40" s="156" t="s">
        <v>107</v>
      </c>
      <c r="B40" s="286">
        <f>'Kalkulationen Shows '!B184</f>
        <v>0</v>
      </c>
      <c r="C40" s="289">
        <f>'Kalkulationen Shows '!D184</f>
        <v>0</v>
      </c>
      <c r="D40" s="286">
        <f>'Kalkulationen Shows '!D185</f>
        <v>0</v>
      </c>
      <c r="E40" s="286">
        <f>'Kalkulationen Shows '!D186</f>
        <v>0</v>
      </c>
      <c r="F40" s="286">
        <f>'Kalkulationen Shows '!D187</f>
        <v>0</v>
      </c>
      <c r="G40" s="286">
        <f>'Kalkulationen Shows '!D188</f>
        <v>0</v>
      </c>
      <c r="H40" s="291">
        <f>'Kalkulationen Shows '!G189</f>
        <v>0</v>
      </c>
      <c r="I40" s="291">
        <f>'Kalkulationen Shows '!K189</f>
        <v>0</v>
      </c>
      <c r="J40" s="291">
        <f>'Kalkulationen Shows '!M189</f>
        <v>0</v>
      </c>
      <c r="K40" s="291">
        <f>'Kalkulationen Shows '!O189</f>
        <v>0</v>
      </c>
      <c r="L40" s="291">
        <f>'Kalkulationen Shows '!Q189</f>
        <v>0</v>
      </c>
      <c r="M40" s="292">
        <f>'Kalkulationen Shows '!S189</f>
        <v>0</v>
      </c>
      <c r="N40" s="293">
        <f t="shared" si="0"/>
        <v>0</v>
      </c>
      <c r="O40" s="294">
        <f>'Kalkulationen Shows '!U189</f>
        <v>0</v>
      </c>
      <c r="P40" s="295">
        <f t="shared" si="1"/>
        <v>0</v>
      </c>
      <c r="Q40" s="296">
        <f>IF(B40&lt;&gt;0,MIN(-P40,VLOOKUP(B40,Einstellungen!$B$2:$C$3,2,0)),0)</f>
        <v>0</v>
      </c>
    </row>
    <row r="41" spans="1:17" ht="16.5" customHeight="1" x14ac:dyDescent="0.25">
      <c r="A41" s="156" t="s">
        <v>108</v>
      </c>
      <c r="B41" s="286">
        <f>'Kalkulationen Shows '!B194</f>
        <v>0</v>
      </c>
      <c r="C41" s="289">
        <f>'Kalkulationen Shows '!D194</f>
        <v>0</v>
      </c>
      <c r="D41" s="286">
        <f>'Kalkulationen Shows '!D195</f>
        <v>0</v>
      </c>
      <c r="E41" s="286">
        <f>'Kalkulationen Shows '!D196</f>
        <v>0</v>
      </c>
      <c r="F41" s="286">
        <f>'Kalkulationen Shows '!D197</f>
        <v>0</v>
      </c>
      <c r="G41" s="286">
        <f>'Kalkulationen Shows '!D198</f>
        <v>0</v>
      </c>
      <c r="H41" s="291">
        <f>'Kalkulationen Shows '!G199</f>
        <v>0</v>
      </c>
      <c r="I41" s="291">
        <f>'Kalkulationen Shows '!K199</f>
        <v>0</v>
      </c>
      <c r="J41" s="291">
        <f>'Kalkulationen Shows '!M199</f>
        <v>0</v>
      </c>
      <c r="K41" s="291">
        <f>'Kalkulationen Shows '!O199</f>
        <v>0</v>
      </c>
      <c r="L41" s="291">
        <f>'Kalkulationen Shows '!Q199</f>
        <v>0</v>
      </c>
      <c r="M41" s="292">
        <f>'Kalkulationen Shows '!S199</f>
        <v>0</v>
      </c>
      <c r="N41" s="293">
        <f t="shared" si="0"/>
        <v>0</v>
      </c>
      <c r="O41" s="294">
        <f>'Kalkulationen Shows '!U199</f>
        <v>0</v>
      </c>
      <c r="P41" s="295">
        <f t="shared" si="1"/>
        <v>0</v>
      </c>
      <c r="Q41" s="296">
        <f>IF(B41&lt;&gt;0,MIN(-P41,VLOOKUP(B41,Einstellungen!$B$2:$C$3,2,0)),0)</f>
        <v>0</v>
      </c>
    </row>
    <row r="42" spans="1:17" ht="16.5" customHeight="1" x14ac:dyDescent="0.25">
      <c r="A42" s="156" t="s">
        <v>109</v>
      </c>
      <c r="B42" s="286">
        <f>'Kalkulationen Shows '!B204</f>
        <v>0</v>
      </c>
      <c r="C42" s="289">
        <f>'Kalkulationen Shows '!D204</f>
        <v>0</v>
      </c>
      <c r="D42" s="286">
        <f>'Kalkulationen Shows '!D205</f>
        <v>0</v>
      </c>
      <c r="E42" s="286">
        <f>'Kalkulationen Shows '!D206</f>
        <v>0</v>
      </c>
      <c r="F42" s="286">
        <f>'Kalkulationen Shows '!D207</f>
        <v>0</v>
      </c>
      <c r="G42" s="286">
        <f>'Kalkulationen Shows '!D208</f>
        <v>0</v>
      </c>
      <c r="H42" s="291">
        <f>'Kalkulationen Shows '!G209</f>
        <v>0</v>
      </c>
      <c r="I42" s="291">
        <f>'Kalkulationen Shows '!K209</f>
        <v>0</v>
      </c>
      <c r="J42" s="291">
        <f>'Kalkulationen Shows '!M209</f>
        <v>0</v>
      </c>
      <c r="K42" s="291">
        <f>'Kalkulationen Shows '!O209</f>
        <v>0</v>
      </c>
      <c r="L42" s="291">
        <f>'Kalkulationen Shows '!Q209</f>
        <v>0</v>
      </c>
      <c r="M42" s="292">
        <f>'Kalkulationen Shows '!S209</f>
        <v>0</v>
      </c>
      <c r="N42" s="293">
        <f t="shared" si="0"/>
        <v>0</v>
      </c>
      <c r="O42" s="294">
        <f>'Kalkulationen Shows '!U209</f>
        <v>0</v>
      </c>
      <c r="P42" s="295">
        <f t="shared" si="1"/>
        <v>0</v>
      </c>
      <c r="Q42" s="296">
        <f>IF(B42&lt;&gt;0,MIN(-P42,VLOOKUP(B42,Einstellungen!$B$2:$C$3,2,0)),0)</f>
        <v>0</v>
      </c>
    </row>
    <row r="43" spans="1:17" ht="16.5" customHeight="1" x14ac:dyDescent="0.25">
      <c r="A43" s="156" t="s">
        <v>110</v>
      </c>
      <c r="B43" s="286">
        <f>'Kalkulationen Shows '!B214</f>
        <v>0</v>
      </c>
      <c r="C43" s="289">
        <f>'Kalkulationen Shows '!D214</f>
        <v>0</v>
      </c>
      <c r="D43" s="286">
        <f>'Kalkulationen Shows '!D215</f>
        <v>0</v>
      </c>
      <c r="E43" s="286">
        <f>'Kalkulationen Shows '!D216</f>
        <v>0</v>
      </c>
      <c r="F43" s="286">
        <f>'Kalkulationen Shows '!D217</f>
        <v>0</v>
      </c>
      <c r="G43" s="286">
        <f>'Kalkulationen Shows '!D218</f>
        <v>0</v>
      </c>
      <c r="H43" s="291">
        <f>'Kalkulationen Shows '!G219</f>
        <v>0</v>
      </c>
      <c r="I43" s="291">
        <f>'Kalkulationen Shows '!K219</f>
        <v>0</v>
      </c>
      <c r="J43" s="291">
        <f>'Kalkulationen Shows '!M219</f>
        <v>0</v>
      </c>
      <c r="K43" s="291">
        <f>'Kalkulationen Shows '!O219</f>
        <v>0</v>
      </c>
      <c r="L43" s="291">
        <f>'Kalkulationen Shows '!Q219</f>
        <v>0</v>
      </c>
      <c r="M43" s="292">
        <f>'Kalkulationen Shows '!S219</f>
        <v>0</v>
      </c>
      <c r="N43" s="293">
        <f t="shared" si="0"/>
        <v>0</v>
      </c>
      <c r="O43" s="294">
        <f>'Kalkulationen Shows '!U219</f>
        <v>0</v>
      </c>
      <c r="P43" s="295">
        <f t="shared" si="1"/>
        <v>0</v>
      </c>
      <c r="Q43" s="296">
        <f>IF(B43&lt;&gt;0,MIN(-P43,VLOOKUP(B43,Einstellungen!$B$2:$C$3,2,0)),0)</f>
        <v>0</v>
      </c>
    </row>
    <row r="44" spans="1:17" ht="16.5" customHeight="1" x14ac:dyDescent="0.25">
      <c r="A44" s="156" t="s">
        <v>111</v>
      </c>
      <c r="B44" s="286">
        <f>'Kalkulationen Shows '!B224</f>
        <v>0</v>
      </c>
      <c r="C44" s="289">
        <f>'Kalkulationen Shows '!D224</f>
        <v>0</v>
      </c>
      <c r="D44" s="286">
        <f>'Kalkulationen Shows '!D225</f>
        <v>0</v>
      </c>
      <c r="E44" s="286">
        <f>'Kalkulationen Shows '!D226</f>
        <v>0</v>
      </c>
      <c r="F44" s="286">
        <f>'Kalkulationen Shows '!D227</f>
        <v>0</v>
      </c>
      <c r="G44" s="286">
        <f>'Kalkulationen Shows '!D228</f>
        <v>0</v>
      </c>
      <c r="H44" s="291">
        <f>'Kalkulationen Shows '!G229</f>
        <v>0</v>
      </c>
      <c r="I44" s="291">
        <f>'Kalkulationen Shows '!K229</f>
        <v>0</v>
      </c>
      <c r="J44" s="291">
        <f>'Kalkulationen Shows '!M229</f>
        <v>0</v>
      </c>
      <c r="K44" s="291">
        <f>'Kalkulationen Shows '!O229</f>
        <v>0</v>
      </c>
      <c r="L44" s="291">
        <f>'Kalkulationen Shows '!Q229</f>
        <v>0</v>
      </c>
      <c r="M44" s="292">
        <f>'Kalkulationen Shows '!S229</f>
        <v>0</v>
      </c>
      <c r="N44" s="293">
        <f t="shared" si="0"/>
        <v>0</v>
      </c>
      <c r="O44" s="294">
        <f>'Kalkulationen Shows '!U229</f>
        <v>0</v>
      </c>
      <c r="P44" s="295">
        <f t="shared" si="1"/>
        <v>0</v>
      </c>
      <c r="Q44" s="296">
        <f>IF(B44&lt;&gt;0,MIN(-P44,VLOOKUP(B44,Einstellungen!$B$2:$C$3,2,0)),0)</f>
        <v>0</v>
      </c>
    </row>
    <row r="45" spans="1:17" ht="16.5" customHeight="1" x14ac:dyDescent="0.25">
      <c r="A45" s="156" t="s">
        <v>112</v>
      </c>
      <c r="B45" s="286">
        <f>'Kalkulationen Shows '!B234</f>
        <v>0</v>
      </c>
      <c r="C45" s="289">
        <f>'Kalkulationen Shows '!D234</f>
        <v>0</v>
      </c>
      <c r="D45" s="286">
        <f>'Kalkulationen Shows '!D235</f>
        <v>0</v>
      </c>
      <c r="E45" s="286">
        <f>'Kalkulationen Shows '!D236</f>
        <v>0</v>
      </c>
      <c r="F45" s="286">
        <f>'Kalkulationen Shows '!D237</f>
        <v>0</v>
      </c>
      <c r="G45" s="286">
        <f>'Kalkulationen Shows '!D238</f>
        <v>0</v>
      </c>
      <c r="H45" s="291">
        <f>'Kalkulationen Shows '!G239</f>
        <v>0</v>
      </c>
      <c r="I45" s="291">
        <f>'Kalkulationen Shows '!K239</f>
        <v>0</v>
      </c>
      <c r="J45" s="291">
        <f>'Kalkulationen Shows '!M239</f>
        <v>0</v>
      </c>
      <c r="K45" s="291">
        <f>'Kalkulationen Shows '!O239</f>
        <v>0</v>
      </c>
      <c r="L45" s="291">
        <f>'Kalkulationen Shows '!Q239</f>
        <v>0</v>
      </c>
      <c r="M45" s="292">
        <f>'Kalkulationen Shows '!S239</f>
        <v>0</v>
      </c>
      <c r="N45" s="293">
        <f t="shared" si="0"/>
        <v>0</v>
      </c>
      <c r="O45" s="294">
        <f>'Kalkulationen Shows '!U239</f>
        <v>0</v>
      </c>
      <c r="P45" s="295">
        <f t="shared" si="1"/>
        <v>0</v>
      </c>
      <c r="Q45" s="296">
        <f>IF(B45&lt;&gt;0,MIN(-P45,VLOOKUP(B45,Einstellungen!$B$2:$C$3,2,0)),0)</f>
        <v>0</v>
      </c>
    </row>
    <row r="46" spans="1:17" ht="16.5" customHeight="1" x14ac:dyDescent="0.25">
      <c r="A46" s="156" t="s">
        <v>113</v>
      </c>
      <c r="B46" s="286">
        <f>'Kalkulationen Shows '!B244</f>
        <v>0</v>
      </c>
      <c r="C46" s="289">
        <f>'Kalkulationen Shows '!D244</f>
        <v>0</v>
      </c>
      <c r="D46" s="286">
        <f>'Kalkulationen Shows '!D245</f>
        <v>0</v>
      </c>
      <c r="E46" s="286">
        <f>'Kalkulationen Shows '!D246</f>
        <v>0</v>
      </c>
      <c r="F46" s="286">
        <f>'Kalkulationen Shows '!D247</f>
        <v>0</v>
      </c>
      <c r="G46" s="286">
        <f>'Kalkulationen Shows '!D248</f>
        <v>0</v>
      </c>
      <c r="H46" s="291">
        <f>'Kalkulationen Shows '!G249</f>
        <v>0</v>
      </c>
      <c r="I46" s="291">
        <f>'Kalkulationen Shows '!K249</f>
        <v>0</v>
      </c>
      <c r="J46" s="291">
        <f>'Kalkulationen Shows '!M249</f>
        <v>0</v>
      </c>
      <c r="K46" s="291">
        <f>'Kalkulationen Shows '!O249</f>
        <v>0</v>
      </c>
      <c r="L46" s="291">
        <f>'Kalkulationen Shows '!Q249</f>
        <v>0</v>
      </c>
      <c r="M46" s="292">
        <f>'Kalkulationen Shows '!S249</f>
        <v>0</v>
      </c>
      <c r="N46" s="293">
        <f t="shared" si="0"/>
        <v>0</v>
      </c>
      <c r="O46" s="294">
        <f>'Kalkulationen Shows '!U249</f>
        <v>0</v>
      </c>
      <c r="P46" s="295">
        <f t="shared" si="1"/>
        <v>0</v>
      </c>
      <c r="Q46" s="296">
        <f>IF(B46&lt;&gt;0,MIN(-P46,VLOOKUP(B46,Einstellungen!$B$2:$C$3,2,0)),0)</f>
        <v>0</v>
      </c>
    </row>
    <row r="47" spans="1:17" ht="16.5" customHeight="1" x14ac:dyDescent="0.25">
      <c r="A47" s="156" t="s">
        <v>114</v>
      </c>
      <c r="B47" s="286">
        <f>'Kalkulationen Shows '!B254</f>
        <v>0</v>
      </c>
      <c r="C47" s="289">
        <f>'Kalkulationen Shows '!D254</f>
        <v>0</v>
      </c>
      <c r="D47" s="286">
        <f>'Kalkulationen Shows '!D255</f>
        <v>0</v>
      </c>
      <c r="E47" s="286">
        <f>'Kalkulationen Shows '!D256</f>
        <v>0</v>
      </c>
      <c r="F47" s="286">
        <f>'Kalkulationen Shows '!D257</f>
        <v>0</v>
      </c>
      <c r="G47" s="286">
        <f>'Kalkulationen Shows '!D258</f>
        <v>0</v>
      </c>
      <c r="H47" s="291">
        <f>'Kalkulationen Shows '!G259</f>
        <v>0</v>
      </c>
      <c r="I47" s="291">
        <f>'Kalkulationen Shows '!K259</f>
        <v>0</v>
      </c>
      <c r="J47" s="291">
        <f>'Kalkulationen Shows '!M259</f>
        <v>0</v>
      </c>
      <c r="K47" s="291">
        <f>'Kalkulationen Shows '!O259</f>
        <v>0</v>
      </c>
      <c r="L47" s="291">
        <f>'Kalkulationen Shows '!Q259</f>
        <v>0</v>
      </c>
      <c r="M47" s="292">
        <f>'Kalkulationen Shows '!S259</f>
        <v>0</v>
      </c>
      <c r="N47" s="293">
        <f t="shared" si="0"/>
        <v>0</v>
      </c>
      <c r="O47" s="294">
        <f>'Kalkulationen Shows '!U259</f>
        <v>0</v>
      </c>
      <c r="P47" s="295">
        <f t="shared" si="1"/>
        <v>0</v>
      </c>
      <c r="Q47" s="296">
        <f>IF(B47&lt;&gt;0,MIN(-P47,VLOOKUP(B47,Einstellungen!$B$2:$C$3,2,0)),0)</f>
        <v>0</v>
      </c>
    </row>
    <row r="48" spans="1:17" ht="16.5" customHeight="1" x14ac:dyDescent="0.25">
      <c r="A48" s="156" t="s">
        <v>115</v>
      </c>
      <c r="B48" s="286">
        <f>'Kalkulationen Shows '!B264</f>
        <v>0</v>
      </c>
      <c r="C48" s="289">
        <f>'Kalkulationen Shows '!D264</f>
        <v>0</v>
      </c>
      <c r="D48" s="286">
        <f>'Kalkulationen Shows '!D265</f>
        <v>0</v>
      </c>
      <c r="E48" s="286">
        <f>'Kalkulationen Shows '!D266</f>
        <v>0</v>
      </c>
      <c r="F48" s="286">
        <f>'Kalkulationen Shows '!D267</f>
        <v>0</v>
      </c>
      <c r="G48" s="286">
        <f>'Kalkulationen Shows '!D268</f>
        <v>0</v>
      </c>
      <c r="H48" s="291">
        <f>'Kalkulationen Shows '!G269</f>
        <v>0</v>
      </c>
      <c r="I48" s="291">
        <f>'Kalkulationen Shows '!K269</f>
        <v>0</v>
      </c>
      <c r="J48" s="291">
        <f>'Kalkulationen Shows '!M269</f>
        <v>0</v>
      </c>
      <c r="K48" s="291">
        <f>'Kalkulationen Shows '!O269</f>
        <v>0</v>
      </c>
      <c r="L48" s="291">
        <f>'Kalkulationen Shows '!Q269</f>
        <v>0</v>
      </c>
      <c r="M48" s="292">
        <f>'Kalkulationen Shows '!S269</f>
        <v>0</v>
      </c>
      <c r="N48" s="293">
        <f t="shared" si="0"/>
        <v>0</v>
      </c>
      <c r="O48" s="294">
        <f>'Kalkulationen Shows '!U269</f>
        <v>0</v>
      </c>
      <c r="P48" s="295">
        <f t="shared" si="1"/>
        <v>0</v>
      </c>
      <c r="Q48" s="296">
        <f>IF(B48&lt;&gt;0,MIN(-P48,VLOOKUP(B48,Einstellungen!$B$2:$C$3,2,0)),0)</f>
        <v>0</v>
      </c>
    </row>
    <row r="49" spans="1:17" ht="16.5" customHeight="1" x14ac:dyDescent="0.25">
      <c r="A49" s="156" t="s">
        <v>116</v>
      </c>
      <c r="B49" s="286">
        <f>'Kalkulationen Shows '!B274</f>
        <v>0</v>
      </c>
      <c r="C49" s="289">
        <f>'Kalkulationen Shows '!D274</f>
        <v>0</v>
      </c>
      <c r="D49" s="286">
        <f>'Kalkulationen Shows '!D275</f>
        <v>0</v>
      </c>
      <c r="E49" s="286">
        <f>'Kalkulationen Shows '!D276</f>
        <v>0</v>
      </c>
      <c r="F49" s="286">
        <f>'Kalkulationen Shows '!D277</f>
        <v>0</v>
      </c>
      <c r="G49" s="286">
        <f>'Kalkulationen Shows '!D278</f>
        <v>0</v>
      </c>
      <c r="H49" s="291">
        <f>'Kalkulationen Shows '!G279</f>
        <v>0</v>
      </c>
      <c r="I49" s="291">
        <f>'Kalkulationen Shows '!K279</f>
        <v>0</v>
      </c>
      <c r="J49" s="291">
        <f>'Kalkulationen Shows '!M279</f>
        <v>0</v>
      </c>
      <c r="K49" s="291">
        <f>'Kalkulationen Shows '!O279</f>
        <v>0</v>
      </c>
      <c r="L49" s="291">
        <f>'Kalkulationen Shows '!Q279</f>
        <v>0</v>
      </c>
      <c r="M49" s="292">
        <f>'Kalkulationen Shows '!S279</f>
        <v>0</v>
      </c>
      <c r="N49" s="293">
        <f t="shared" si="0"/>
        <v>0</v>
      </c>
      <c r="O49" s="294">
        <f>'Kalkulationen Shows '!U279</f>
        <v>0</v>
      </c>
      <c r="P49" s="295">
        <f t="shared" si="1"/>
        <v>0</v>
      </c>
      <c r="Q49" s="296">
        <f>IF(B49&lt;&gt;0,MIN(-P49,VLOOKUP(B49,Einstellungen!$B$2:$C$3,2,0)),0)</f>
        <v>0</v>
      </c>
    </row>
    <row r="50" spans="1:17" ht="16.5" customHeight="1" x14ac:dyDescent="0.25">
      <c r="A50" s="156" t="s">
        <v>117</v>
      </c>
      <c r="B50" s="286">
        <f>'Kalkulationen Shows '!B284</f>
        <v>0</v>
      </c>
      <c r="C50" s="289">
        <f>'Kalkulationen Shows '!D284</f>
        <v>0</v>
      </c>
      <c r="D50" s="286">
        <f>'Kalkulationen Shows '!D285</f>
        <v>0</v>
      </c>
      <c r="E50" s="286">
        <f>'Kalkulationen Shows '!D286</f>
        <v>0</v>
      </c>
      <c r="F50" s="286">
        <f>'Kalkulationen Shows '!D287</f>
        <v>0</v>
      </c>
      <c r="G50" s="286">
        <f>'Kalkulationen Shows '!D288</f>
        <v>0</v>
      </c>
      <c r="H50" s="291">
        <f>'Kalkulationen Shows '!G289</f>
        <v>0</v>
      </c>
      <c r="I50" s="291">
        <f>'Kalkulationen Shows '!K289</f>
        <v>0</v>
      </c>
      <c r="J50" s="291">
        <f>'Kalkulationen Shows '!M289</f>
        <v>0</v>
      </c>
      <c r="K50" s="291">
        <f>'Kalkulationen Shows '!O289</f>
        <v>0</v>
      </c>
      <c r="L50" s="291">
        <f>'Kalkulationen Shows '!Q289</f>
        <v>0</v>
      </c>
      <c r="M50" s="292">
        <f>'Kalkulationen Shows '!S289</f>
        <v>0</v>
      </c>
      <c r="N50" s="293">
        <f t="shared" si="0"/>
        <v>0</v>
      </c>
      <c r="O50" s="294">
        <f>'Kalkulationen Shows '!U289</f>
        <v>0</v>
      </c>
      <c r="P50" s="295">
        <f t="shared" si="1"/>
        <v>0</v>
      </c>
      <c r="Q50" s="296">
        <f>IF(B50&lt;&gt;0,MIN(-P50,VLOOKUP(B50,Einstellungen!$B$2:$C$3,2,0)),0)</f>
        <v>0</v>
      </c>
    </row>
    <row r="51" spans="1:17" ht="16.5" customHeight="1" x14ac:dyDescent="0.25">
      <c r="A51" s="156" t="s">
        <v>118</v>
      </c>
      <c r="B51" s="286">
        <f>'Kalkulationen Shows '!B294</f>
        <v>0</v>
      </c>
      <c r="C51" s="289">
        <f>'Kalkulationen Shows '!D294</f>
        <v>0</v>
      </c>
      <c r="D51" s="286">
        <f>'Kalkulationen Shows '!D295</f>
        <v>0</v>
      </c>
      <c r="E51" s="286">
        <f>'Kalkulationen Shows '!D296</f>
        <v>0</v>
      </c>
      <c r="F51" s="286">
        <f>'Kalkulationen Shows '!D297</f>
        <v>0</v>
      </c>
      <c r="G51" s="286">
        <f>'Kalkulationen Shows '!D298</f>
        <v>0</v>
      </c>
      <c r="H51" s="291">
        <f>'Kalkulationen Shows '!G299</f>
        <v>0</v>
      </c>
      <c r="I51" s="291">
        <f>'Kalkulationen Shows '!K299</f>
        <v>0</v>
      </c>
      <c r="J51" s="291">
        <f>'Kalkulationen Shows '!M299</f>
        <v>0</v>
      </c>
      <c r="K51" s="291">
        <f>'Kalkulationen Shows '!O299</f>
        <v>0</v>
      </c>
      <c r="L51" s="291">
        <f>'Kalkulationen Shows '!Q299</f>
        <v>0</v>
      </c>
      <c r="M51" s="292">
        <f>'Kalkulationen Shows '!S299</f>
        <v>0</v>
      </c>
      <c r="N51" s="293">
        <f t="shared" si="0"/>
        <v>0</v>
      </c>
      <c r="O51" s="294">
        <f>'Kalkulationen Shows '!U299</f>
        <v>0</v>
      </c>
      <c r="P51" s="295">
        <f t="shared" si="1"/>
        <v>0</v>
      </c>
      <c r="Q51" s="296">
        <f>IF(B51&lt;&gt;0,MIN(-P51,VLOOKUP(B51,Einstellungen!$B$2:$C$3,2,0)),0)</f>
        <v>0</v>
      </c>
    </row>
    <row r="52" spans="1:17" ht="16.5" customHeight="1" x14ac:dyDescent="0.25">
      <c r="A52" s="156" t="s">
        <v>119</v>
      </c>
      <c r="B52" s="286">
        <f>'Kalkulationen Shows '!B304</f>
        <v>0</v>
      </c>
      <c r="C52" s="289">
        <f>'Kalkulationen Shows '!D304</f>
        <v>0</v>
      </c>
      <c r="D52" s="286">
        <f>'Kalkulationen Shows '!D305</f>
        <v>0</v>
      </c>
      <c r="E52" s="286">
        <f>'Kalkulationen Shows '!D306</f>
        <v>0</v>
      </c>
      <c r="F52" s="286">
        <f>'Kalkulationen Shows '!D307</f>
        <v>0</v>
      </c>
      <c r="G52" s="286">
        <f>'Kalkulationen Shows '!D308</f>
        <v>0</v>
      </c>
      <c r="H52" s="291">
        <f>'Kalkulationen Shows '!G309</f>
        <v>0</v>
      </c>
      <c r="I52" s="291">
        <f>'Kalkulationen Shows '!K309</f>
        <v>0</v>
      </c>
      <c r="J52" s="291">
        <f>'Kalkulationen Shows '!M309</f>
        <v>0</v>
      </c>
      <c r="K52" s="291">
        <f>'Kalkulationen Shows '!O309</f>
        <v>0</v>
      </c>
      <c r="L52" s="291">
        <f>'Kalkulationen Shows '!Q309</f>
        <v>0</v>
      </c>
      <c r="M52" s="292">
        <f>'Kalkulationen Shows '!S309</f>
        <v>0</v>
      </c>
      <c r="N52" s="293">
        <f t="shared" si="0"/>
        <v>0</v>
      </c>
      <c r="O52" s="294">
        <f>'Kalkulationen Shows '!U309</f>
        <v>0</v>
      </c>
      <c r="P52" s="295">
        <f t="shared" si="1"/>
        <v>0</v>
      </c>
      <c r="Q52" s="296">
        <f>IF(B52&lt;&gt;0,MIN(-P52,VLOOKUP(B52,Einstellungen!$B$2:$C$3,2,0)),0)</f>
        <v>0</v>
      </c>
    </row>
    <row r="53" spans="1:17" ht="16.5" customHeight="1" thickBot="1" x14ac:dyDescent="0.3">
      <c r="A53" s="156" t="s">
        <v>120</v>
      </c>
      <c r="B53" s="287">
        <f>'Kalkulationen Shows '!B314</f>
        <v>0</v>
      </c>
      <c r="C53" s="290">
        <f>'Kalkulationen Shows '!D314</f>
        <v>0</v>
      </c>
      <c r="D53" s="288">
        <f>'Kalkulationen Shows '!D315</f>
        <v>0</v>
      </c>
      <c r="E53" s="288">
        <f>'Kalkulationen Shows '!D316</f>
        <v>0</v>
      </c>
      <c r="F53" s="288">
        <f>'Kalkulationen Shows '!D317</f>
        <v>0</v>
      </c>
      <c r="G53" s="288">
        <f>'Kalkulationen Shows '!D318</f>
        <v>0</v>
      </c>
      <c r="H53" s="297">
        <f>'Kalkulationen Shows '!G319</f>
        <v>0</v>
      </c>
      <c r="I53" s="297">
        <f>'Kalkulationen Shows '!K319</f>
        <v>0</v>
      </c>
      <c r="J53" s="297">
        <f>'Kalkulationen Shows '!M319</f>
        <v>0</v>
      </c>
      <c r="K53" s="297">
        <f>'Kalkulationen Shows '!O319</f>
        <v>0</v>
      </c>
      <c r="L53" s="297">
        <f>'Kalkulationen Shows '!Q319</f>
        <v>0</v>
      </c>
      <c r="M53" s="298">
        <f>'Kalkulationen Shows '!S319</f>
        <v>0</v>
      </c>
      <c r="N53" s="298">
        <f t="shared" si="0"/>
        <v>0</v>
      </c>
      <c r="O53" s="298">
        <f>'Kalkulationen Shows '!U319</f>
        <v>0</v>
      </c>
      <c r="P53" s="298">
        <f t="shared" si="1"/>
        <v>0</v>
      </c>
      <c r="Q53" s="298">
        <f>IF(B53&lt;&gt;0,MIN(-P53,VLOOKUP(B53,Einstellungen!$B$2:$C$3,2,0)),0)</f>
        <v>0</v>
      </c>
    </row>
    <row r="54" spans="1:17" ht="16.5" customHeight="1" x14ac:dyDescent="0.25">
      <c r="A54" s="6"/>
      <c r="B54" s="131"/>
      <c r="C54" s="9"/>
      <c r="D54" s="131"/>
      <c r="E54" s="131"/>
      <c r="F54" s="132"/>
      <c r="G54" s="132"/>
      <c r="H54" s="161">
        <f>SUM(H24:H53)</f>
        <v>0</v>
      </c>
      <c r="I54" s="161">
        <f t="shared" ref="I54:N54" si="2">SUM(I24:I53)</f>
        <v>0</v>
      </c>
      <c r="J54" s="161">
        <f t="shared" si="2"/>
        <v>0</v>
      </c>
      <c r="K54" s="161">
        <f t="shared" si="2"/>
        <v>0</v>
      </c>
      <c r="L54" s="161">
        <f t="shared" si="2"/>
        <v>0</v>
      </c>
      <c r="M54" s="161">
        <f t="shared" si="2"/>
        <v>0</v>
      </c>
      <c r="N54" s="161">
        <f t="shared" si="2"/>
        <v>0</v>
      </c>
      <c r="O54" s="161">
        <f>SUM(O24:O53)</f>
        <v>0</v>
      </c>
      <c r="P54" s="161">
        <f>SUM(P24:P53)</f>
        <v>0</v>
      </c>
      <c r="Q54" s="168">
        <f>SUM(Q24:Q53)</f>
        <v>0</v>
      </c>
    </row>
    <row r="55" spans="1:17" ht="16.5" customHeight="1" x14ac:dyDescent="0.25">
      <c r="A55" s="6"/>
      <c r="B55" s="131"/>
      <c r="C55" s="9"/>
      <c r="D55" s="131"/>
      <c r="E55" s="131"/>
      <c r="F55" s="132"/>
      <c r="G55" s="132"/>
      <c r="H55" s="161"/>
      <c r="I55" s="161"/>
      <c r="J55" s="161"/>
      <c r="K55" s="161"/>
      <c r="L55" s="161"/>
      <c r="M55" s="161"/>
      <c r="N55" s="8"/>
      <c r="O55" s="8"/>
      <c r="P55" s="8"/>
      <c r="Q55" s="8"/>
    </row>
    <row r="56" spans="1:17" ht="16.5" customHeight="1" x14ac:dyDescent="0.25">
      <c r="A56" s="6"/>
      <c r="B56" s="6"/>
      <c r="C56" s="9"/>
      <c r="D56" s="131"/>
      <c r="E56" s="131"/>
      <c r="F56" s="132"/>
      <c r="G56" s="132"/>
      <c r="H56" s="8"/>
      <c r="I56" s="8"/>
      <c r="J56" s="8"/>
      <c r="K56" s="8"/>
      <c r="L56" s="8"/>
      <c r="M56" s="8"/>
      <c r="N56" s="7"/>
      <c r="P56" s="300" t="s">
        <v>187</v>
      </c>
      <c r="Q56" s="299">
        <f>-P54</f>
        <v>0</v>
      </c>
    </row>
    <row r="57" spans="1:17" ht="16.5" customHeight="1" x14ac:dyDescent="0.25">
      <c r="A57" s="6"/>
      <c r="B57" s="6"/>
      <c r="C57" s="9"/>
      <c r="D57" s="131"/>
      <c r="E57" s="159" t="s">
        <v>133</v>
      </c>
      <c r="F57" s="132"/>
      <c r="G57" s="132"/>
      <c r="H57" s="8"/>
      <c r="I57" s="8"/>
      <c r="J57" s="8"/>
      <c r="K57" s="8"/>
      <c r="L57" s="8"/>
      <c r="M57" s="8"/>
      <c r="O57" s="9"/>
      <c r="P57" s="300"/>
      <c r="Q57" s="299"/>
    </row>
    <row r="58" spans="1:17" ht="16.5" customHeight="1" x14ac:dyDescent="0.25">
      <c r="A58" s="6"/>
      <c r="B58" s="6"/>
      <c r="C58" s="160" t="s">
        <v>137</v>
      </c>
      <c r="D58" s="161">
        <f>$K$54+'Kalk. allgemeine Posten'!$D$38</f>
        <v>0</v>
      </c>
      <c r="E58" s="162" t="e">
        <f>D58/$N$54</f>
        <v>#DIV/0!</v>
      </c>
      <c r="F58" s="131" t="str">
        <f>"Abzug über "&amp;TEXT(Einstellungen!$C$6,"0%")</f>
        <v>Abzug über 20%</v>
      </c>
      <c r="G58" s="132"/>
      <c r="H58" s="8"/>
      <c r="I58" s="8"/>
      <c r="J58" s="8"/>
      <c r="K58" s="8"/>
      <c r="L58" s="8"/>
      <c r="M58" s="8"/>
      <c r="O58" s="9"/>
      <c r="P58" s="160" t="s">
        <v>186</v>
      </c>
      <c r="Q58" s="235">
        <f>Q54</f>
        <v>0</v>
      </c>
    </row>
    <row r="59" spans="1:17" x14ac:dyDescent="0.25">
      <c r="A59" s="5"/>
      <c r="C59" s="163" t="s">
        <v>132</v>
      </c>
      <c r="D59" s="161">
        <f>SUM(SUMIF($B$24:$B$53,Einstellungen!$B$2,'Übersicht Kalkulation'!$K$24:$K$53),SUMIF('Kalk. allgemeine Posten'!$A$29:$A$37,Einstellungen!$B$2,'Kalk. allgemeine Posten'!$D$29:$D$37))</f>
        <v>0</v>
      </c>
      <c r="E59" s="283" t="e">
        <f>D59/SUMIF($B$24:$B$53,Einstellungen!$B$2,'Übersicht Kalkulation'!$N$24:$N$53)</f>
        <v>#DIV/0!</v>
      </c>
      <c r="F59" s="285">
        <f>MIN(SUMIF($B$24:$B$53,Einstellungen!$B$2,'Übersicht Kalkulation'!$N$24:$N$53)*Einstellungen!$C$6-'Übersicht Kalkulation'!$D$59,0)</f>
        <v>0</v>
      </c>
      <c r="G59" s="4"/>
      <c r="H59" s="7"/>
      <c r="I59" s="7"/>
      <c r="J59" s="7"/>
      <c r="K59" s="7"/>
      <c r="L59" s="7"/>
      <c r="M59" s="7"/>
      <c r="O59" s="9"/>
      <c r="P59" s="160" t="s">
        <v>188</v>
      </c>
      <c r="Q59" s="235">
        <f>SUMIF($B$24:$B$53,Einstellungen!$B$2,$Q$24:$Q$53)</f>
        <v>0</v>
      </c>
    </row>
    <row r="60" spans="1:17" x14ac:dyDescent="0.25">
      <c r="C60" s="163" t="s">
        <v>135</v>
      </c>
      <c r="D60" s="161">
        <f>SUM(SUMIF($B$24:$B$53,Einstellungen!$B$3,'Übersicht Kalkulation'!$K$24:$K$53),SUMIF('Kalk. allgemeine Posten'!$A$29:$A$37,Einstellungen!$B$3,'Kalk. allgemeine Posten'!$D$29:$D$37))</f>
        <v>0</v>
      </c>
      <c r="E60" s="283" t="e">
        <f>D60/SUMIF($B$24:$B$53,Einstellungen!$B$3,'Übersicht Kalkulation'!$N$24:$N$53)</f>
        <v>#DIV/0!</v>
      </c>
      <c r="F60" s="285">
        <f>MIN(SUMIF($B$24:$B$53,Einstellungen!$B$3,'Übersicht Kalkulation'!$N$24:$N$53)*Einstellungen!$C$6-'Übersicht Kalkulation'!$D$60,0)</f>
        <v>0</v>
      </c>
      <c r="O60" s="9"/>
      <c r="P60" s="160" t="s">
        <v>189</v>
      </c>
      <c r="Q60" s="235">
        <f>SUMIF($B$24:$B$53,Einstellungen!$B$3,$Q$24:$Q$53)</f>
        <v>0</v>
      </c>
    </row>
    <row r="61" spans="1:17" x14ac:dyDescent="0.25">
      <c r="C61" s="163"/>
      <c r="D61" s="1"/>
      <c r="E61" s="1"/>
      <c r="F61" s="282"/>
      <c r="O61" s="9"/>
      <c r="P61" s="160" t="s">
        <v>128</v>
      </c>
      <c r="Q61" s="235">
        <f>SUMIF('Kalk. allgemeine Posten'!$A:$A,Einstellungen!$B$2,'Kalk. allgemeine Posten'!$D:$D)</f>
        <v>0</v>
      </c>
    </row>
    <row r="62" spans="1:17" x14ac:dyDescent="0.25">
      <c r="C62" s="284"/>
      <c r="D62" s="1"/>
      <c r="E62" s="159" t="s">
        <v>140</v>
      </c>
      <c r="F62" s="282"/>
      <c r="O62" s="9"/>
      <c r="P62" s="160" t="s">
        <v>130</v>
      </c>
      <c r="Q62" s="235">
        <f>SUMIF('Kalk. allgemeine Posten'!$A:$A,Einstellungen!$B$3,'Kalk. allgemeine Posten'!$D:$D)</f>
        <v>0</v>
      </c>
    </row>
    <row r="63" spans="1:17" x14ac:dyDescent="0.25">
      <c r="C63" s="6" t="s">
        <v>139</v>
      </c>
      <c r="D63" s="161">
        <f>SUM(SUMIF('Kalkulationen Shows '!$R:$R,"booking",'Kalkulationen Shows '!$S:$S),'Kalk. allgemeine Posten'!$D$55,'Kalk. allgemeine Posten'!$D$56)</f>
        <v>0</v>
      </c>
      <c r="E63" s="162" t="e">
        <f>D63/$O$54</f>
        <v>#DIV/0!</v>
      </c>
      <c r="F63" s="131" t="str">
        <f>"Abzug über "&amp;TEXT(Einstellungen!$C$7,"0%")</f>
        <v>Abzug über 20%</v>
      </c>
      <c r="J63" s="169"/>
      <c r="P63" s="160" t="s">
        <v>129</v>
      </c>
      <c r="Q63" s="235">
        <f>SUMIF('Kalk. allgemeine Posten'!$F:$F,Einstellungen!$B$2,'Kalk. allgemeine Posten'!$I:$I)</f>
        <v>0</v>
      </c>
    </row>
    <row r="64" spans="1:17" x14ac:dyDescent="0.25">
      <c r="C64" s="163" t="s">
        <v>134</v>
      </c>
      <c r="D64" s="161">
        <f>SUM(SUMIFS('Kalkulationen Shows '!$S:$S,'Kalkulationen Shows '!$B:$B,Einstellungen!$B$2,'Kalkulationen Shows '!$R:$R,"booking"),'Kalk. allgemeine Posten'!$D$55)</f>
        <v>0</v>
      </c>
      <c r="E64" s="283" t="e">
        <f>D64/SUMIF($B$24:$B$53,Einstellungen!$B$2,'Übersicht Kalkulation'!$O$24:$O$53)</f>
        <v>#DIV/0!</v>
      </c>
      <c r="F64" s="285">
        <f>MIN(0,SUMIF($B$24:$B$53,Einstellungen!$B$2,'Übersicht Kalkulation'!$O$24:$O$53)*Einstellungen!$C$7-'Übersicht Kalkulation'!$D64)</f>
        <v>0</v>
      </c>
      <c r="P64" s="160" t="s">
        <v>131</v>
      </c>
      <c r="Q64" s="235">
        <f>SUMIF('Kalk. allgemeine Posten'!$F:$F,Einstellungen!$B$3,'Kalk. allgemeine Posten'!$I:$I)</f>
        <v>0</v>
      </c>
    </row>
    <row r="65" spans="1:18" x14ac:dyDescent="0.25">
      <c r="C65" s="163" t="s">
        <v>136</v>
      </c>
      <c r="D65" s="161">
        <f>SUM(SUMIFS('Kalkulationen Shows '!$S:$S,'Kalkulationen Shows '!$B:$B,Einstellungen!$B$3,'Kalkulationen Shows '!$R:$R,"booking"),'Kalk. allgemeine Posten'!$D$56)</f>
        <v>0</v>
      </c>
      <c r="E65" s="283" t="e">
        <f>D65/SUMIF($B$24:$B$53,Einstellungen!$B$3,'Übersicht Kalkulation'!$O$24:$O$53)</f>
        <v>#DIV/0!</v>
      </c>
      <c r="F65" s="285">
        <f>MIN(0,SUMIF($B$24:$B$53,Einstellungen!$B$3,'Übersicht Kalkulation'!$O$24:$O$53)*Einstellungen!$C$7-'Übersicht Kalkulation'!$D65)</f>
        <v>0</v>
      </c>
      <c r="P65" s="160"/>
      <c r="Q65" s="235"/>
    </row>
    <row r="66" spans="1:18" x14ac:dyDescent="0.25">
      <c r="C66"/>
      <c r="P66" s="160" t="s">
        <v>178</v>
      </c>
      <c r="Q66" s="235">
        <f>F59</f>
        <v>0</v>
      </c>
    </row>
    <row r="67" spans="1:18" x14ac:dyDescent="0.25">
      <c r="N67" s="125"/>
      <c r="P67" s="160" t="s">
        <v>179</v>
      </c>
      <c r="Q67" s="235">
        <f>F60</f>
        <v>0</v>
      </c>
    </row>
    <row r="68" spans="1:18" x14ac:dyDescent="0.25">
      <c r="B68" s="214" t="s">
        <v>105</v>
      </c>
      <c r="N68" s="125"/>
      <c r="P68" s="160" t="s">
        <v>180</v>
      </c>
      <c r="Q68" s="235">
        <f>F64</f>
        <v>0</v>
      </c>
      <c r="R68" s="121"/>
    </row>
    <row r="69" spans="1:18" ht="15" customHeight="1" x14ac:dyDescent="0.25">
      <c r="B69" s="214" t="s">
        <v>142</v>
      </c>
      <c r="D69" s="214"/>
      <c r="E69" s="214"/>
      <c r="F69" s="214"/>
      <c r="G69" s="214"/>
      <c r="H69" s="214"/>
      <c r="I69" s="214"/>
      <c r="J69" s="214"/>
      <c r="K69" s="214"/>
      <c r="L69" s="214"/>
      <c r="M69" s="214"/>
      <c r="N69" s="214"/>
      <c r="O69" s="125"/>
      <c r="P69" s="160" t="s">
        <v>181</v>
      </c>
      <c r="Q69" s="235">
        <f>F65</f>
        <v>0</v>
      </c>
      <c r="R69" s="121"/>
    </row>
    <row r="70" spans="1:18" ht="15" customHeight="1" x14ac:dyDescent="0.25">
      <c r="A70" s="125"/>
      <c r="B70" s="301" t="s">
        <v>143</v>
      </c>
      <c r="D70" s="214"/>
      <c r="E70" s="214"/>
      <c r="F70" s="214"/>
      <c r="G70" s="214"/>
      <c r="H70" s="214"/>
      <c r="I70" s="214"/>
      <c r="J70" s="214"/>
      <c r="K70" s="214"/>
      <c r="L70" s="214"/>
      <c r="M70" s="214"/>
      <c r="N70" s="214"/>
      <c r="O70" s="125"/>
      <c r="P70" s="160"/>
      <c r="Q70" s="235"/>
    </row>
    <row r="71" spans="1:18" ht="15" customHeight="1" x14ac:dyDescent="0.25">
      <c r="D71" s="301"/>
      <c r="E71" s="301"/>
      <c r="F71" s="301"/>
      <c r="G71" s="301"/>
      <c r="H71" s="301"/>
      <c r="I71" s="301"/>
      <c r="J71" s="301"/>
      <c r="K71" s="301"/>
      <c r="L71" s="301"/>
      <c r="M71" s="301"/>
      <c r="N71" s="214"/>
      <c r="O71" s="214"/>
      <c r="P71" s="160" t="s">
        <v>184</v>
      </c>
      <c r="Q71" s="235">
        <f>MIN(Einstellungen!$C$4,SUM(Q59,Q61,Q66,Q68))-Q63</f>
        <v>0</v>
      </c>
    </row>
    <row r="72" spans="1:18" x14ac:dyDescent="0.25">
      <c r="C72" s="126"/>
      <c r="D72" s="126"/>
      <c r="E72" s="126"/>
      <c r="F72" s="126"/>
      <c r="G72" s="126"/>
      <c r="H72" s="126"/>
      <c r="I72" s="126"/>
      <c r="J72" s="126"/>
      <c r="K72" s="126"/>
      <c r="L72" s="126"/>
      <c r="M72" s="126"/>
      <c r="N72" s="125"/>
      <c r="O72" s="214"/>
      <c r="P72" s="160" t="s">
        <v>185</v>
      </c>
      <c r="Q72" s="235">
        <f>MIN(IF(COUNTIF($B$24:$B$53,Einstellungen!$B$3)&gt;0,Einstellungen!$C$5,Einstellungen!$C$4),SUM(Q71,Q62,Q60,Q67,Q69))-Q64</f>
        <v>0</v>
      </c>
    </row>
    <row r="73" spans="1:18" x14ac:dyDescent="0.25">
      <c r="P73" s="160"/>
      <c r="Q73" s="235"/>
    </row>
    <row r="74" spans="1:18" x14ac:dyDescent="0.25">
      <c r="P74" s="160" t="s">
        <v>145</v>
      </c>
      <c r="Q74" s="235"/>
    </row>
    <row r="75" spans="1:18" x14ac:dyDescent="0.25">
      <c r="P75" s="304" t="s">
        <v>156</v>
      </c>
      <c r="Q75" s="236">
        <f>IF(P75="ja",Q72*10%,0)</f>
        <v>0</v>
      </c>
    </row>
    <row r="76" spans="1:18" x14ac:dyDescent="0.25">
      <c r="P76" s="237" t="s">
        <v>146</v>
      </c>
      <c r="Q76" s="238">
        <f>SUM(Q72,Q75)</f>
        <v>0</v>
      </c>
    </row>
    <row r="77" spans="1:18" x14ac:dyDescent="0.25">
      <c r="P77" s="125"/>
      <c r="Q77" s="126"/>
    </row>
    <row r="78" spans="1:18" x14ac:dyDescent="0.25">
      <c r="P78" s="125"/>
    </row>
    <row r="79" spans="1:18" x14ac:dyDescent="0.25">
      <c r="P79" s="214"/>
    </row>
    <row r="80" spans="1:18" x14ac:dyDescent="0.25">
      <c r="P80" s="214"/>
    </row>
    <row r="81" spans="16:16" x14ac:dyDescent="0.25">
      <c r="P81" s="214"/>
    </row>
    <row r="82" spans="16:16" x14ac:dyDescent="0.25">
      <c r="P82" s="125"/>
    </row>
  </sheetData>
  <sheetProtection algorithmName="SHA-512" hashValue="Nspg3Csn5bQfiy2cPjNSBS9hGgbOgeoXanr5b1zbMW089lgrhio2SGjp5tnHHMwQZ4mlWVfvY9lGhI/SFezROA==" saltValue="gf0myHsJ3jP0JfPyeGpc9Q==" spinCount="100000" sheet="1" objects="1" scenarios="1"/>
  <mergeCells count="10">
    <mergeCell ref="C8:D8"/>
    <mergeCell ref="A18:J18"/>
    <mergeCell ref="H22:M22"/>
    <mergeCell ref="B14:D14"/>
    <mergeCell ref="B13:D13"/>
    <mergeCell ref="B12:D12"/>
    <mergeCell ref="B11:D11"/>
    <mergeCell ref="B10:D10"/>
    <mergeCell ref="B9:D9"/>
    <mergeCell ref="B22:G22"/>
  </mergeCells>
  <phoneticPr fontId="2" type="noConversion"/>
  <conditionalFormatting sqref="B15">
    <cfRule type="containsText" dxfId="117" priority="3" operator="containsText" text="ja">
      <formula>NOT(ISERROR(SEARCH("ja",B15)))</formula>
    </cfRule>
    <cfRule type="containsText" dxfId="116" priority="4" operator="containsText" text="nein">
      <formula>NOT(ISERROR(SEARCH("nein",B15)))</formula>
    </cfRule>
  </conditionalFormatting>
  <conditionalFormatting sqref="E58">
    <cfRule type="cellIs" dxfId="115" priority="12" operator="between">
      <formula>0.1</formula>
      <formula>20</formula>
    </cfRule>
  </conditionalFormatting>
  <conditionalFormatting sqref="E63">
    <cfRule type="cellIs" dxfId="112" priority="9" operator="between">
      <formula>0.1</formula>
      <formula>20</formula>
    </cfRule>
  </conditionalFormatting>
  <conditionalFormatting sqref="P75">
    <cfRule type="containsText" dxfId="109" priority="5" operator="containsText" text="ja">
      <formula>NOT(ISERROR(SEARCH("ja",P75)))</formula>
    </cfRule>
    <cfRule type="containsText" dxfId="108" priority="6" operator="containsText" text="nein">
      <formula>NOT(ISERROR(SEARCH("nein",P75)))</formula>
    </cfRule>
  </conditionalFormatting>
  <dataValidations xWindow="313" yWindow="512" count="7">
    <dataValidation type="whole" allowBlank="1" showInputMessage="1" showErrorMessage="1" errorTitle="Zahlenfeld" error="Bitte geben Sie eine ganze Zahl ein" sqref="D17 C8 C16:C17 B17" xr:uid="{D1A9D24F-D313-458B-A40B-46F2ACB411E8}">
      <formula1>1</formula1>
      <formula2>100000</formula2>
    </dataValidation>
    <dataValidation type="list" allowBlank="1" showInputMessage="1" showErrorMessage="1" promptTitle="Pflichtfeld" prompt="Bitte unbedingt anführen !_x000a_Bitte kalkulieren Sie mit _x000a_- netto Zahlen wenn Sie vorsteuerabzugsberechtigt sind _x000a_- mit brutto Zahlen wenn Sie nicht vorsteuerabzugsberechtigt sind !" sqref="C15:D15" xr:uid="{0958FB5D-30D5-4797-882B-582300954D2E}">
      <formula1>"ja, nein"</formula1>
    </dataValidation>
    <dataValidation type="decimal" allowBlank="1" showInputMessage="1" showErrorMessage="1" sqref="E63:E65 E58" xr:uid="{A65BEA91-DE39-43EC-B6BE-AD89760CE884}">
      <formula1>0.1</formula1>
      <formula2>1000</formula2>
    </dataValidation>
    <dataValidation allowBlank="1" showInputMessage="1" showErrorMessage="1" errorTitle="Zahlenfeld" error="Bitte geben Sie eine ganze Zahl ein" sqref="B8" xr:uid="{A5C19929-E3B3-430E-BD7F-5DC11BBFDED7}"/>
    <dataValidation type="list" allowBlank="1" showInputMessage="1" showErrorMessage="1" sqref="P75" xr:uid="{79EA9235-3006-4FE5-87D9-E18B03E1783E}">
      <formula1>"ja, nein"</formula1>
    </dataValidation>
    <dataValidation type="custom" showInputMessage="1" showErrorMessage="1" errorTitle="Zahlenfeld" error="Bitte erst die Auswahl - vorsteuerabzugsberechtigt ja/nein treffen" sqref="B16" xr:uid="{13ED3897-711D-40C8-9BF6-360CA56CA495}">
      <formula1>NOT(ISBLANK($B$15))</formula1>
    </dataValidation>
    <dataValidation type="list" allowBlank="1" showInputMessage="1" showErrorMessage="1" prompt="Pflichtfeld" sqref="B15" xr:uid="{CCDBB16E-5D5C-4E85-BBF6-F77FC3064BA0}">
      <formula1>"ja, nein"</formula1>
    </dataValidation>
  </dataValidations>
  <pageMargins left="0.7" right="0.7" top="0.78740157499999996" bottom="0.78740157499999996"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0" id="{00000000-000E-0000-0100-000008000000}">
            <xm:f>E58&gt;Einstellungen!$C$6</xm:f>
            <x14:dxf>
              <font>
                <color rgb="FF9C0006"/>
              </font>
              <fill>
                <patternFill>
                  <bgColor rgb="FFFFC7CE"/>
                </patternFill>
              </fill>
            </x14:dxf>
          </x14:cfRule>
          <x14:cfRule type="expression" priority="11" id="{00000000-000E-0000-0100-000009000000}">
            <xm:f>E58&lt;=Einstellungen!$C$6</xm:f>
            <x14:dxf>
              <font>
                <color rgb="FF006100"/>
              </font>
              <fill>
                <patternFill>
                  <bgColor rgb="FFC6EFCE"/>
                </patternFill>
              </fill>
            </x14:dxf>
          </x14:cfRule>
          <xm:sqref>E58:E60</xm:sqref>
        </x14:conditionalFormatting>
        <x14:conditionalFormatting xmlns:xm="http://schemas.microsoft.com/office/excel/2006/main">
          <x14:cfRule type="expression" priority="7" id="{00000000-000E-0000-0100-000005000000}">
            <xm:f>E63&gt;Einstellungen!$C$7</xm:f>
            <x14:dxf>
              <font>
                <color rgb="FF9C0006"/>
              </font>
              <fill>
                <patternFill>
                  <bgColor rgb="FFFFC7CE"/>
                </patternFill>
              </fill>
            </x14:dxf>
          </x14:cfRule>
          <x14:cfRule type="expression" priority="8" id="{00000000-000E-0000-0100-000006000000}">
            <xm:f>E63&lt;=Einstellungen!$C$7</xm:f>
            <x14:dxf>
              <font>
                <color rgb="FF006100"/>
              </font>
              <fill>
                <patternFill>
                  <bgColor rgb="FFC6EFCE"/>
                </patternFill>
              </fill>
            </x14:dxf>
          </x14:cfRule>
          <xm:sqref>E63:E65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DAAEC6-29B8-4D7F-835A-EA3E71DD6DBE}">
  <sheetPr codeName="Tabelle2">
    <tabColor rgb="FF00B0F0"/>
  </sheetPr>
  <dimension ref="A1:V319"/>
  <sheetViews>
    <sheetView topLeftCell="A96" zoomScale="85" zoomScaleNormal="85" workbookViewId="0">
      <selection activeCell="H46" sqref="H46"/>
    </sheetView>
  </sheetViews>
  <sheetFormatPr baseColWidth="10" defaultColWidth="11.42578125" defaultRowHeight="12.75" x14ac:dyDescent="0.2"/>
  <cols>
    <col min="1" max="1" width="1.85546875" style="1" customWidth="1"/>
    <col min="2" max="2" width="9.42578125" style="1" customWidth="1"/>
    <col min="3" max="3" width="11.42578125" style="1"/>
    <col min="4" max="4" width="13" style="1" customWidth="1"/>
    <col min="5" max="5" width="8.28515625" style="1" customWidth="1"/>
    <col min="6" max="6" width="12.140625" style="1" bestFit="1" customWidth="1"/>
    <col min="7" max="7" width="9.42578125" style="1" bestFit="1" customWidth="1"/>
    <col min="8" max="8" width="8.28515625" style="1" customWidth="1"/>
    <col min="9" max="9" width="15.7109375" style="1" customWidth="1"/>
    <col min="10" max="10" width="14.5703125" style="1" bestFit="1" customWidth="1"/>
    <col min="11" max="11" width="7.7109375" style="1" customWidth="1"/>
    <col min="12" max="12" width="15.7109375" style="1" customWidth="1"/>
    <col min="13" max="13" width="8.7109375" style="1" customWidth="1"/>
    <col min="14" max="14" width="12.7109375" style="1" customWidth="1"/>
    <col min="15" max="15" width="8.7109375" style="1" customWidth="1"/>
    <col min="16" max="16" width="15.7109375" style="1" customWidth="1"/>
    <col min="17" max="17" width="8" style="1" bestFit="1" customWidth="1"/>
    <col min="18" max="18" width="14.140625" style="1" customWidth="1"/>
    <col min="19" max="19" width="8.7109375" style="1" customWidth="1"/>
    <col min="20" max="20" width="16" style="1" customWidth="1"/>
    <col min="21" max="21" width="11.28515625" style="1" customWidth="1"/>
    <col min="22" max="22" width="9.85546875" style="1" customWidth="1"/>
    <col min="23" max="16384" width="11.42578125" style="1"/>
  </cols>
  <sheetData>
    <row r="1" spans="1:22" customFormat="1" ht="15" x14ac:dyDescent="0.25"/>
    <row r="2" spans="1:22" customFormat="1" ht="15" x14ac:dyDescent="0.25"/>
    <row r="3" spans="1:22" customFormat="1" ht="15" x14ac:dyDescent="0.25"/>
    <row r="4" spans="1:22" customFormat="1" ht="15" x14ac:dyDescent="0.25"/>
    <row r="5" spans="1:22" customFormat="1" ht="15.75" thickBot="1" x14ac:dyDescent="0.3"/>
    <row r="6" spans="1:22" ht="16.5" thickBot="1" x14ac:dyDescent="0.25">
      <c r="A6" s="218" t="s">
        <v>54</v>
      </c>
      <c r="B6" s="219"/>
      <c r="C6" s="219"/>
      <c r="D6" s="219"/>
      <c r="E6" s="219"/>
      <c r="F6" s="219"/>
      <c r="G6" s="219"/>
      <c r="H6" s="219"/>
      <c r="I6" s="219"/>
      <c r="J6" s="219"/>
      <c r="K6" s="219"/>
      <c r="L6" s="219"/>
      <c r="M6" s="219"/>
      <c r="N6" s="219"/>
      <c r="O6" s="219"/>
      <c r="P6" s="219"/>
      <c r="Q6" s="219"/>
      <c r="R6" s="219"/>
      <c r="S6" s="219"/>
      <c r="T6" s="219"/>
      <c r="U6" s="219"/>
    </row>
    <row r="7" spans="1:22" s="31" customFormat="1" ht="15.75" thickBot="1" x14ac:dyDescent="0.25">
      <c r="A7" s="279" t="s">
        <v>19</v>
      </c>
      <c r="B7" s="280"/>
      <c r="C7" s="280"/>
      <c r="D7" s="280"/>
      <c r="E7" s="280"/>
      <c r="F7" s="280"/>
      <c r="G7" s="280"/>
      <c r="H7" s="280"/>
      <c r="I7" s="280"/>
      <c r="J7" s="280"/>
      <c r="K7" s="280"/>
      <c r="L7" s="280"/>
      <c r="M7" s="280"/>
      <c r="N7" s="280"/>
      <c r="O7" s="280"/>
      <c r="P7" s="280"/>
      <c r="Q7" s="280"/>
      <c r="R7" s="280"/>
      <c r="S7" s="280"/>
      <c r="T7" s="280"/>
      <c r="U7" s="281"/>
    </row>
    <row r="8" spans="1:22" ht="15" customHeight="1" x14ac:dyDescent="0.2">
      <c r="D8" s="30"/>
      <c r="E8" s="344" t="s">
        <v>49</v>
      </c>
      <c r="F8" s="345"/>
      <c r="G8" s="340"/>
      <c r="H8" s="332" t="s">
        <v>15</v>
      </c>
      <c r="I8" s="342"/>
      <c r="J8" s="342"/>
      <c r="K8" s="240"/>
      <c r="L8" s="336" t="s">
        <v>51</v>
      </c>
      <c r="M8" s="340"/>
      <c r="N8" s="336" t="s">
        <v>138</v>
      </c>
      <c r="O8" s="340"/>
      <c r="P8" s="336" t="s">
        <v>52</v>
      </c>
      <c r="Q8" s="340"/>
      <c r="R8" s="332" t="s">
        <v>18</v>
      </c>
      <c r="S8" s="333"/>
      <c r="T8" s="336" t="s">
        <v>53</v>
      </c>
      <c r="U8" s="337"/>
    </row>
    <row r="9" spans="1:22" ht="25.5" customHeight="1" thickBot="1" x14ac:dyDescent="0.25">
      <c r="A9" s="85"/>
      <c r="B9" s="85"/>
      <c r="C9" s="85"/>
      <c r="D9" s="103"/>
      <c r="E9" s="346"/>
      <c r="F9" s="347"/>
      <c r="G9" s="341"/>
      <c r="H9" s="334"/>
      <c r="I9" s="343"/>
      <c r="J9" s="343"/>
      <c r="K9" s="241"/>
      <c r="L9" s="338"/>
      <c r="M9" s="341"/>
      <c r="N9" s="338"/>
      <c r="O9" s="341"/>
      <c r="P9" s="338"/>
      <c r="Q9" s="341"/>
      <c r="R9" s="334"/>
      <c r="S9" s="335"/>
      <c r="T9" s="338"/>
      <c r="U9" s="339"/>
    </row>
    <row r="10" spans="1:22" s="31" customFormat="1" x14ac:dyDescent="0.2">
      <c r="A10" s="32"/>
      <c r="B10" s="63"/>
      <c r="C10" s="31" t="s">
        <v>9</v>
      </c>
      <c r="D10" s="33">
        <v>44835</v>
      </c>
      <c r="E10" s="34" t="s">
        <v>45</v>
      </c>
      <c r="F10" s="34" t="s">
        <v>21</v>
      </c>
      <c r="G10" s="35" t="s">
        <v>22</v>
      </c>
      <c r="H10" s="34" t="s">
        <v>20</v>
      </c>
      <c r="I10" s="34" t="s">
        <v>23</v>
      </c>
      <c r="J10" s="34" t="s">
        <v>21</v>
      </c>
      <c r="K10" s="35" t="s">
        <v>22</v>
      </c>
      <c r="L10" s="36" t="s">
        <v>24</v>
      </c>
      <c r="M10" s="37" t="s">
        <v>6</v>
      </c>
      <c r="N10" s="36" t="s">
        <v>24</v>
      </c>
      <c r="O10" s="37" t="s">
        <v>6</v>
      </c>
      <c r="P10" s="36" t="s">
        <v>24</v>
      </c>
      <c r="Q10" s="37" t="s">
        <v>6</v>
      </c>
      <c r="R10" s="36" t="s">
        <v>24</v>
      </c>
      <c r="S10" s="37" t="s">
        <v>6</v>
      </c>
      <c r="T10" s="31" t="s">
        <v>24</v>
      </c>
      <c r="U10" s="38" t="s">
        <v>25</v>
      </c>
    </row>
    <row r="11" spans="1:22" s="31" customFormat="1" x14ac:dyDescent="0.2">
      <c r="A11" s="32"/>
      <c r="B11" s="63"/>
      <c r="C11" s="31" t="s">
        <v>10</v>
      </c>
      <c r="D11" s="31" t="s">
        <v>26</v>
      </c>
      <c r="E11" s="39">
        <v>2</v>
      </c>
      <c r="F11" s="40">
        <v>200</v>
      </c>
      <c r="G11" s="41">
        <f>E11*F11</f>
        <v>400</v>
      </c>
      <c r="H11" s="39">
        <v>1</v>
      </c>
      <c r="I11" s="42" t="s">
        <v>27</v>
      </c>
      <c r="J11" s="40">
        <v>250</v>
      </c>
      <c r="K11" s="41">
        <f>H11*J11</f>
        <v>250</v>
      </c>
      <c r="L11" s="39" t="s">
        <v>28</v>
      </c>
      <c r="M11" s="41">
        <v>100</v>
      </c>
      <c r="N11" s="39" t="s">
        <v>33</v>
      </c>
      <c r="O11" s="41">
        <v>100</v>
      </c>
      <c r="P11" s="39" t="s">
        <v>29</v>
      </c>
      <c r="Q11" s="41">
        <v>300</v>
      </c>
      <c r="R11" s="39" t="s">
        <v>177</v>
      </c>
      <c r="S11" s="41">
        <v>200</v>
      </c>
      <c r="T11" s="39" t="s">
        <v>30</v>
      </c>
      <c r="U11" s="43">
        <v>1500</v>
      </c>
    </row>
    <row r="12" spans="1:22" s="31" customFormat="1" x14ac:dyDescent="0.2">
      <c r="A12" s="32"/>
      <c r="B12" s="63"/>
      <c r="C12" s="31" t="s">
        <v>11</v>
      </c>
      <c r="D12" s="31" t="s">
        <v>31</v>
      </c>
      <c r="E12" s="39">
        <v>1</v>
      </c>
      <c r="F12" s="40">
        <v>250</v>
      </c>
      <c r="G12" s="41">
        <f t="shared" ref="G12:G15" si="0">E12*F12</f>
        <v>250</v>
      </c>
      <c r="H12" s="39">
        <v>1</v>
      </c>
      <c r="I12" s="42" t="s">
        <v>32</v>
      </c>
      <c r="J12" s="40">
        <v>250</v>
      </c>
      <c r="K12" s="41">
        <f t="shared" ref="K12:K15" si="1">H12*J12</f>
        <v>250</v>
      </c>
      <c r="L12" s="39" t="s">
        <v>27</v>
      </c>
      <c r="M12" s="41">
        <v>200</v>
      </c>
      <c r="N12" s="39" t="s">
        <v>37</v>
      </c>
      <c r="O12" s="41">
        <v>100</v>
      </c>
      <c r="P12" s="39"/>
      <c r="Q12" s="41"/>
      <c r="R12" s="39" t="s">
        <v>34</v>
      </c>
      <c r="S12" s="41">
        <v>200</v>
      </c>
      <c r="T12" s="39" t="s">
        <v>35</v>
      </c>
      <c r="U12" s="43"/>
    </row>
    <row r="13" spans="1:22" s="31" customFormat="1" x14ac:dyDescent="0.2">
      <c r="A13" s="32"/>
      <c r="B13" s="63"/>
      <c r="C13" s="31" t="s">
        <v>12</v>
      </c>
      <c r="D13" s="31" t="s">
        <v>36</v>
      </c>
      <c r="E13" s="39">
        <v>1</v>
      </c>
      <c r="F13" s="40">
        <v>300</v>
      </c>
      <c r="G13" s="41">
        <f t="shared" si="0"/>
        <v>300</v>
      </c>
      <c r="H13" s="39"/>
      <c r="I13" s="42"/>
      <c r="J13" s="40"/>
      <c r="K13" s="41">
        <f t="shared" si="1"/>
        <v>0</v>
      </c>
      <c r="L13" s="39"/>
      <c r="M13" s="41"/>
      <c r="N13" s="39"/>
      <c r="O13" s="41"/>
      <c r="P13" s="39"/>
      <c r="Q13" s="41"/>
      <c r="R13" s="39"/>
      <c r="S13" s="41"/>
      <c r="T13" s="39" t="s">
        <v>38</v>
      </c>
      <c r="U13" s="43">
        <v>200</v>
      </c>
    </row>
    <row r="14" spans="1:22" s="31" customFormat="1" x14ac:dyDescent="0.2">
      <c r="A14" s="32"/>
      <c r="B14" s="63"/>
      <c r="C14" s="31" t="s">
        <v>13</v>
      </c>
      <c r="D14" s="31" t="s">
        <v>39</v>
      </c>
      <c r="E14" s="39"/>
      <c r="F14" s="40"/>
      <c r="G14" s="41">
        <f t="shared" si="0"/>
        <v>0</v>
      </c>
      <c r="H14" s="39"/>
      <c r="I14" s="42"/>
      <c r="J14" s="40"/>
      <c r="K14" s="41">
        <f t="shared" si="1"/>
        <v>0</v>
      </c>
      <c r="L14" s="39"/>
      <c r="M14" s="41"/>
      <c r="N14" s="39"/>
      <c r="O14" s="41"/>
      <c r="P14" s="39"/>
      <c r="Q14" s="41"/>
      <c r="R14" s="39"/>
      <c r="S14" s="41"/>
      <c r="T14" s="39" t="s">
        <v>40</v>
      </c>
      <c r="U14" s="43"/>
    </row>
    <row r="15" spans="1:22" s="31" customFormat="1" x14ac:dyDescent="0.2">
      <c r="A15" s="44"/>
      <c r="B15" s="133"/>
      <c r="C15" s="45"/>
      <c r="D15" s="45"/>
      <c r="E15" s="46"/>
      <c r="F15" s="47"/>
      <c r="G15" s="48">
        <f t="shared" si="0"/>
        <v>0</v>
      </c>
      <c r="H15" s="46"/>
      <c r="I15" s="46"/>
      <c r="J15" s="47"/>
      <c r="K15" s="48">
        <f t="shared" si="1"/>
        <v>0</v>
      </c>
      <c r="L15" s="46"/>
      <c r="M15" s="48"/>
      <c r="N15" s="46"/>
      <c r="O15" s="48"/>
      <c r="P15" s="49"/>
      <c r="Q15" s="50"/>
      <c r="R15" s="51"/>
      <c r="S15" s="50"/>
      <c r="T15" s="52" t="s">
        <v>18</v>
      </c>
      <c r="U15" s="53"/>
      <c r="V15" s="54" t="s">
        <v>8</v>
      </c>
    </row>
    <row r="16" spans="1:22" s="31" customFormat="1" ht="13.5" thickBot="1" x14ac:dyDescent="0.25">
      <c r="A16" s="1"/>
      <c r="B16" s="1"/>
      <c r="C16" s="55"/>
      <c r="D16" s="55"/>
      <c r="E16" s="55"/>
      <c r="F16" s="56"/>
      <c r="G16" s="57">
        <f>SUM(G11:G15)</f>
        <v>950</v>
      </c>
      <c r="H16" s="58"/>
      <c r="I16" s="58"/>
      <c r="J16" s="59"/>
      <c r="K16" s="57">
        <f>SUM(K11:K15)</f>
        <v>500</v>
      </c>
      <c r="L16" s="58"/>
      <c r="M16" s="57">
        <f>SUM(M11:M15)</f>
        <v>300</v>
      </c>
      <c r="N16" s="58"/>
      <c r="O16" s="57">
        <f>SUM(O11:O15)</f>
        <v>200</v>
      </c>
      <c r="P16" s="58"/>
      <c r="Q16" s="57">
        <f>SUM(Q11:Q15)</f>
        <v>300</v>
      </c>
      <c r="R16" s="58"/>
      <c r="S16" s="57">
        <f>SUM(S11:S15)</f>
        <v>400</v>
      </c>
      <c r="T16" s="60"/>
      <c r="U16" s="61">
        <f>SUM(U11:U15)</f>
        <v>1700</v>
      </c>
      <c r="V16" s="62">
        <f>U16-G16-K16-M16-O16-Q16-S16</f>
        <v>-950</v>
      </c>
    </row>
    <row r="17" spans="1:22" s="31" customFormat="1" ht="15" customHeight="1" thickBot="1" x14ac:dyDescent="0.25">
      <c r="A17" s="276"/>
      <c r="B17" s="277"/>
      <c r="C17" s="277"/>
      <c r="D17" s="277"/>
      <c r="E17" s="277"/>
      <c r="F17" s="277"/>
      <c r="G17" s="277"/>
      <c r="H17" s="277"/>
      <c r="I17" s="277"/>
      <c r="J17" s="277"/>
      <c r="K17" s="277"/>
      <c r="L17" s="277"/>
      <c r="M17" s="277"/>
      <c r="N17" s="277"/>
      <c r="O17" s="277"/>
      <c r="P17" s="277"/>
      <c r="Q17" s="277"/>
      <c r="R17" s="277"/>
      <c r="S17" s="277"/>
      <c r="T17" s="277"/>
      <c r="U17" s="278"/>
    </row>
    <row r="18" spans="1:22" s="31" customFormat="1" ht="15" customHeight="1" x14ac:dyDescent="0.2">
      <c r="A18" s="109"/>
      <c r="B18" s="109"/>
      <c r="C18" s="109"/>
      <c r="D18" s="109"/>
      <c r="E18" s="109"/>
      <c r="F18" s="109"/>
      <c r="G18" s="109"/>
      <c r="H18" s="109"/>
      <c r="I18" s="109"/>
      <c r="J18" s="109"/>
      <c r="K18" s="109"/>
      <c r="L18" s="109"/>
      <c r="M18" s="109"/>
      <c r="N18" s="109"/>
      <c r="O18" s="109"/>
      <c r="P18" s="109"/>
      <c r="Q18" s="109"/>
      <c r="R18" s="109"/>
      <c r="S18" s="109"/>
      <c r="T18" s="109"/>
      <c r="U18" s="109"/>
    </row>
    <row r="19" spans="1:22" s="31" customFormat="1" ht="13.5" thickBot="1" x14ac:dyDescent="0.25">
      <c r="A19" s="63"/>
      <c r="B19" s="63"/>
      <c r="F19" s="106"/>
      <c r="G19" s="64"/>
      <c r="H19" s="65"/>
      <c r="I19" s="65"/>
      <c r="J19" s="64"/>
      <c r="K19" s="64"/>
      <c r="L19" s="65"/>
      <c r="M19" s="64"/>
      <c r="N19" s="65"/>
      <c r="O19" s="64"/>
      <c r="P19" s="65"/>
      <c r="Q19" s="64"/>
      <c r="R19" s="65"/>
      <c r="S19" s="64"/>
      <c r="T19" s="65"/>
      <c r="U19" s="64"/>
      <c r="V19" s="62"/>
    </row>
    <row r="20" spans="1:22" s="31" customFormat="1" ht="15" x14ac:dyDescent="0.25">
      <c r="A20" s="243" t="s">
        <v>78</v>
      </c>
      <c r="B20" s="244"/>
      <c r="C20" s="244"/>
      <c r="D20" s="245"/>
      <c r="E20" s="246" t="s">
        <v>78</v>
      </c>
      <c r="F20" s="246"/>
      <c r="G20" s="246"/>
      <c r="H20" s="246"/>
      <c r="I20" s="246"/>
      <c r="J20" s="246"/>
      <c r="K20" s="246"/>
      <c r="L20" s="246"/>
      <c r="M20" s="246"/>
      <c r="N20" s="246"/>
      <c r="O20" s="246"/>
      <c r="P20" s="246"/>
      <c r="Q20" s="246"/>
      <c r="R20" s="246"/>
      <c r="S20" s="247"/>
      <c r="T20" s="248" t="s">
        <v>79</v>
      </c>
      <c r="U20" s="249"/>
    </row>
    <row r="21" spans="1:22" s="67" customFormat="1" ht="15" x14ac:dyDescent="0.25">
      <c r="A21" s="242" t="s">
        <v>50</v>
      </c>
      <c r="B21" s="255"/>
      <c r="C21" s="255"/>
      <c r="D21" s="255"/>
      <c r="E21" s="252" t="s">
        <v>6</v>
      </c>
      <c r="F21" s="253"/>
      <c r="G21" s="253"/>
      <c r="H21" s="253"/>
      <c r="I21" s="253"/>
      <c r="J21" s="253"/>
      <c r="K21" s="253"/>
      <c r="L21" s="253"/>
      <c r="M21" s="253"/>
      <c r="N21" s="253"/>
      <c r="O21" s="253"/>
      <c r="P21" s="253"/>
      <c r="Q21" s="253"/>
      <c r="R21" s="253"/>
      <c r="S21" s="254"/>
      <c r="T21" s="250" t="s">
        <v>7</v>
      </c>
      <c r="U21" s="251"/>
    </row>
    <row r="22" spans="1:22" ht="12.75" customHeight="1" x14ac:dyDescent="0.2">
      <c r="A22" s="256" t="s">
        <v>47</v>
      </c>
      <c r="B22" s="257"/>
      <c r="C22" s="257"/>
      <c r="D22" s="258"/>
      <c r="E22" s="267" t="s">
        <v>41</v>
      </c>
      <c r="F22" s="267"/>
      <c r="G22" s="268"/>
      <c r="H22" s="269" t="s">
        <v>15</v>
      </c>
      <c r="I22" s="270"/>
      <c r="J22" s="270"/>
      <c r="K22" s="271"/>
      <c r="L22" s="272" t="s">
        <v>48</v>
      </c>
      <c r="M22" s="273"/>
      <c r="N22" s="269" t="s">
        <v>122</v>
      </c>
      <c r="O22" s="271"/>
      <c r="P22" s="269" t="s">
        <v>17</v>
      </c>
      <c r="Q22" s="271"/>
      <c r="R22" s="269" t="s">
        <v>18</v>
      </c>
      <c r="S22" s="271"/>
      <c r="T22" s="269" t="s">
        <v>7</v>
      </c>
      <c r="U22" s="274"/>
      <c r="V22" s="209"/>
    </row>
    <row r="23" spans="1:22" x14ac:dyDescent="0.2">
      <c r="A23" s="68"/>
      <c r="B23" s="135" t="s">
        <v>125</v>
      </c>
      <c r="C23" s="69"/>
      <c r="D23" s="134"/>
      <c r="E23" s="71" t="s">
        <v>45</v>
      </c>
      <c r="F23" s="71" t="s">
        <v>63</v>
      </c>
      <c r="G23" s="72" t="s">
        <v>22</v>
      </c>
      <c r="H23" s="71" t="s">
        <v>45</v>
      </c>
      <c r="I23" s="73" t="s">
        <v>23</v>
      </c>
      <c r="J23" s="71" t="s">
        <v>62</v>
      </c>
      <c r="K23" s="74" t="s">
        <v>22</v>
      </c>
      <c r="L23" s="75" t="s">
        <v>24</v>
      </c>
      <c r="M23" s="76" t="s">
        <v>6</v>
      </c>
      <c r="N23" s="73" t="s">
        <v>24</v>
      </c>
      <c r="O23" s="74" t="s">
        <v>6</v>
      </c>
      <c r="P23" s="73" t="s">
        <v>24</v>
      </c>
      <c r="Q23" s="74" t="s">
        <v>6</v>
      </c>
      <c r="R23" s="73" t="s">
        <v>24</v>
      </c>
      <c r="S23" s="74" t="s">
        <v>6</v>
      </c>
      <c r="T23" s="73" t="s">
        <v>24</v>
      </c>
      <c r="U23" s="77" t="s">
        <v>25</v>
      </c>
    </row>
    <row r="24" spans="1:22" x14ac:dyDescent="0.2">
      <c r="A24" s="78"/>
      <c r="B24" s="329"/>
      <c r="C24" s="79" t="s">
        <v>9</v>
      </c>
      <c r="D24" s="19"/>
      <c r="E24" s="20"/>
      <c r="F24" s="136"/>
      <c r="G24" s="137">
        <f>E24*F24</f>
        <v>0</v>
      </c>
      <c r="H24" s="26"/>
      <c r="I24" s="18"/>
      <c r="J24" s="138"/>
      <c r="K24" s="145">
        <f t="shared" ref="K24:K28" si="2">H24*J24</f>
        <v>0</v>
      </c>
      <c r="L24" s="18"/>
      <c r="M24" s="148"/>
      <c r="N24" s="18"/>
      <c r="O24" s="148"/>
      <c r="P24" s="18"/>
      <c r="Q24" s="148"/>
      <c r="R24" s="170" t="s">
        <v>141</v>
      </c>
      <c r="S24" s="148"/>
      <c r="T24" s="18"/>
      <c r="U24" s="150"/>
    </row>
    <row r="25" spans="1:22" ht="15" customHeight="1" x14ac:dyDescent="0.2">
      <c r="A25" s="78"/>
      <c r="B25" s="330"/>
      <c r="C25" s="79" t="s">
        <v>10</v>
      </c>
      <c r="D25" s="21"/>
      <c r="E25" s="20"/>
      <c r="F25" s="138"/>
      <c r="G25" s="137">
        <f t="shared" ref="G25:G28" si="3">E25*F25</f>
        <v>0</v>
      </c>
      <c r="H25" s="26"/>
      <c r="I25" s="18"/>
      <c r="J25" s="138"/>
      <c r="K25" s="145">
        <f t="shared" si="2"/>
        <v>0</v>
      </c>
      <c r="L25" s="18"/>
      <c r="M25" s="148"/>
      <c r="N25" s="18"/>
      <c r="O25" s="148"/>
      <c r="P25" s="18"/>
      <c r="Q25" s="148"/>
      <c r="R25" s="18"/>
      <c r="S25" s="148"/>
      <c r="T25" s="18"/>
      <c r="U25" s="150"/>
    </row>
    <row r="26" spans="1:22" ht="15" customHeight="1" x14ac:dyDescent="0.2">
      <c r="A26" s="78"/>
      <c r="B26" s="330"/>
      <c r="C26" s="80" t="s">
        <v>11</v>
      </c>
      <c r="D26" s="21"/>
      <c r="E26" s="22"/>
      <c r="F26" s="138"/>
      <c r="G26" s="139">
        <f t="shared" si="3"/>
        <v>0</v>
      </c>
      <c r="H26" s="26"/>
      <c r="I26" s="18"/>
      <c r="J26" s="138"/>
      <c r="K26" s="145">
        <f t="shared" si="2"/>
        <v>0</v>
      </c>
      <c r="L26" s="18"/>
      <c r="M26" s="148"/>
      <c r="N26" s="18"/>
      <c r="O26" s="148"/>
      <c r="P26" s="18"/>
      <c r="Q26" s="148"/>
      <c r="R26" s="18"/>
      <c r="S26" s="148"/>
      <c r="T26" s="18"/>
      <c r="U26" s="150"/>
    </row>
    <row r="27" spans="1:22" ht="15" customHeight="1" x14ac:dyDescent="0.2">
      <c r="A27" s="78"/>
      <c r="B27" s="330"/>
      <c r="C27" s="81" t="s">
        <v>12</v>
      </c>
      <c r="D27" s="23"/>
      <c r="E27" s="22"/>
      <c r="F27" s="138"/>
      <c r="G27" s="140">
        <f t="shared" si="3"/>
        <v>0</v>
      </c>
      <c r="H27" s="26"/>
      <c r="I27" s="18"/>
      <c r="J27" s="138"/>
      <c r="K27" s="145">
        <f t="shared" si="2"/>
        <v>0</v>
      </c>
      <c r="L27" s="18"/>
      <c r="M27" s="148"/>
      <c r="N27" s="18"/>
      <c r="O27" s="148"/>
      <c r="P27" s="18"/>
      <c r="Q27" s="148"/>
      <c r="R27" s="18"/>
      <c r="S27" s="148"/>
      <c r="T27" s="18"/>
      <c r="U27" s="150"/>
    </row>
    <row r="28" spans="1:22" ht="15.75" customHeight="1" thickBot="1" x14ac:dyDescent="0.25">
      <c r="A28" s="82"/>
      <c r="B28" s="331"/>
      <c r="C28" s="83" t="s">
        <v>13</v>
      </c>
      <c r="D28" s="24"/>
      <c r="E28" s="25"/>
      <c r="F28" s="302"/>
      <c r="G28" s="142">
        <f t="shared" si="3"/>
        <v>0</v>
      </c>
      <c r="H28" s="27"/>
      <c r="I28" s="28"/>
      <c r="J28" s="141"/>
      <c r="K28" s="146">
        <f t="shared" si="2"/>
        <v>0</v>
      </c>
      <c r="L28" s="29"/>
      <c r="M28" s="149"/>
      <c r="N28" s="29"/>
      <c r="O28" s="149"/>
      <c r="P28" s="29"/>
      <c r="Q28" s="149"/>
      <c r="R28" s="29"/>
      <c r="S28" s="149"/>
      <c r="T28" s="29"/>
      <c r="U28" s="151"/>
      <c r="V28" s="11" t="s">
        <v>8</v>
      </c>
    </row>
    <row r="29" spans="1:22" ht="13.5" thickBot="1" x14ac:dyDescent="0.25">
      <c r="A29" s="84"/>
      <c r="B29" s="87"/>
      <c r="C29" s="85"/>
      <c r="D29" s="86"/>
      <c r="E29" s="87"/>
      <c r="F29" s="303"/>
      <c r="G29" s="144">
        <f>SUM(G24:G28)</f>
        <v>0</v>
      </c>
      <c r="H29" s="89"/>
      <c r="I29" s="89"/>
      <c r="J29" s="90"/>
      <c r="K29" s="147">
        <f>SUM(K24:K28)</f>
        <v>0</v>
      </c>
      <c r="L29" s="89"/>
      <c r="M29" s="147">
        <f>SUM(M24:M28)</f>
        <v>0</v>
      </c>
      <c r="N29" s="89"/>
      <c r="O29" s="147">
        <f>SUM(O24:O28)</f>
        <v>0</v>
      </c>
      <c r="P29" s="89"/>
      <c r="Q29" s="147">
        <f>SUM(Q24:Q28)</f>
        <v>0</v>
      </c>
      <c r="R29" s="89"/>
      <c r="S29" s="147">
        <f>SUM(S24:S28)</f>
        <v>0</v>
      </c>
      <c r="T29" s="89"/>
      <c r="U29" s="152">
        <f>SUM(U24:U28)</f>
        <v>0</v>
      </c>
      <c r="V29" s="153">
        <f>U29-G29-K29-M29-O29-Q29-S29</f>
        <v>0</v>
      </c>
    </row>
    <row r="30" spans="1:22" ht="13.5" thickBot="1" x14ac:dyDescent="0.25">
      <c r="A30" s="84"/>
      <c r="B30" s="87"/>
      <c r="C30" s="85"/>
      <c r="D30" s="85"/>
      <c r="E30" s="87"/>
      <c r="F30" s="88"/>
      <c r="G30" s="88"/>
      <c r="H30" s="91"/>
      <c r="I30" s="91"/>
      <c r="J30" s="92"/>
      <c r="K30" s="92"/>
      <c r="L30" s="91"/>
      <c r="M30" s="92"/>
      <c r="N30" s="91"/>
      <c r="O30" s="92"/>
      <c r="P30" s="91"/>
      <c r="Q30" s="92"/>
      <c r="R30" s="91"/>
      <c r="S30" s="92"/>
      <c r="T30" s="91"/>
      <c r="U30" s="93"/>
      <c r="V30" s="66"/>
    </row>
    <row r="31" spans="1:22" s="31" customFormat="1" ht="15.75" thickBot="1" x14ac:dyDescent="0.3">
      <c r="A31" s="259" t="s">
        <v>80</v>
      </c>
      <c r="B31" s="260"/>
      <c r="C31" s="260"/>
      <c r="D31" s="261"/>
      <c r="E31" s="262" t="s">
        <v>80</v>
      </c>
      <c r="F31" s="263"/>
      <c r="G31" s="263"/>
      <c r="H31" s="263"/>
      <c r="I31" s="263"/>
      <c r="J31" s="263"/>
      <c r="K31" s="263"/>
      <c r="L31" s="263"/>
      <c r="M31" s="263"/>
      <c r="N31" s="263"/>
      <c r="O31" s="263"/>
      <c r="P31" s="263"/>
      <c r="Q31" s="263"/>
      <c r="R31" s="263"/>
      <c r="S31" s="264"/>
      <c r="T31" s="265" t="s">
        <v>80</v>
      </c>
      <c r="U31" s="266"/>
    </row>
    <row r="32" spans="1:22" ht="12.75" customHeight="1" x14ac:dyDescent="0.2">
      <c r="A32" s="256" t="s">
        <v>47</v>
      </c>
      <c r="B32" s="257"/>
      <c r="C32" s="257"/>
      <c r="D32" s="258"/>
      <c r="E32" s="267" t="s">
        <v>41</v>
      </c>
      <c r="F32" s="267"/>
      <c r="G32" s="268"/>
      <c r="H32" s="269" t="s">
        <v>15</v>
      </c>
      <c r="I32" s="270"/>
      <c r="J32" s="270"/>
      <c r="K32" s="271"/>
      <c r="L32" s="272" t="s">
        <v>48</v>
      </c>
      <c r="M32" s="273"/>
      <c r="N32" s="269" t="s">
        <v>122</v>
      </c>
      <c r="O32" s="271"/>
      <c r="P32" s="269" t="s">
        <v>17</v>
      </c>
      <c r="Q32" s="271"/>
      <c r="R32" s="269" t="s">
        <v>18</v>
      </c>
      <c r="S32" s="271"/>
      <c r="T32" s="269" t="s">
        <v>7</v>
      </c>
      <c r="U32" s="274"/>
      <c r="V32" s="209"/>
    </row>
    <row r="33" spans="1:22" x14ac:dyDescent="0.2">
      <c r="A33" s="68"/>
      <c r="B33" s="135" t="s">
        <v>125</v>
      </c>
      <c r="C33" s="69"/>
      <c r="D33" s="70"/>
      <c r="E33" s="71" t="s">
        <v>45</v>
      </c>
      <c r="F33" s="71" t="s">
        <v>63</v>
      </c>
      <c r="G33" s="72" t="s">
        <v>22</v>
      </c>
      <c r="H33" s="71" t="s">
        <v>45</v>
      </c>
      <c r="I33" s="73" t="s">
        <v>23</v>
      </c>
      <c r="J33" s="71" t="s">
        <v>62</v>
      </c>
      <c r="K33" s="74" t="s">
        <v>22</v>
      </c>
      <c r="L33" s="75" t="s">
        <v>24</v>
      </c>
      <c r="M33" s="76" t="s">
        <v>6</v>
      </c>
      <c r="N33" s="73" t="s">
        <v>24</v>
      </c>
      <c r="O33" s="74" t="s">
        <v>6</v>
      </c>
      <c r="P33" s="73" t="s">
        <v>24</v>
      </c>
      <c r="Q33" s="74" t="s">
        <v>6</v>
      </c>
      <c r="R33" s="73" t="s">
        <v>24</v>
      </c>
      <c r="S33" s="74" t="s">
        <v>6</v>
      </c>
      <c r="T33" s="73" t="s">
        <v>24</v>
      </c>
      <c r="U33" s="77" t="s">
        <v>25</v>
      </c>
    </row>
    <row r="34" spans="1:22" ht="15" customHeight="1" x14ac:dyDescent="0.2">
      <c r="A34" s="78"/>
      <c r="B34" s="329"/>
      <c r="C34" s="79" t="s">
        <v>9</v>
      </c>
      <c r="D34" s="19"/>
      <c r="E34" s="20"/>
      <c r="F34" s="136"/>
      <c r="G34" s="137">
        <f>E34*F34</f>
        <v>0</v>
      </c>
      <c r="H34" s="26"/>
      <c r="I34" s="18"/>
      <c r="J34" s="138"/>
      <c r="K34" s="145">
        <f t="shared" ref="K34:K38" si="4">H34*J34</f>
        <v>0</v>
      </c>
      <c r="L34" s="18"/>
      <c r="M34" s="148"/>
      <c r="N34" s="18"/>
      <c r="O34" s="148"/>
      <c r="P34" s="18"/>
      <c r="Q34" s="148"/>
      <c r="R34" s="170" t="s">
        <v>141</v>
      </c>
      <c r="S34" s="148"/>
      <c r="T34" s="18"/>
      <c r="U34" s="150"/>
    </row>
    <row r="35" spans="1:22" ht="15" customHeight="1" x14ac:dyDescent="0.2">
      <c r="A35" s="78"/>
      <c r="B35" s="330"/>
      <c r="C35" s="79" t="s">
        <v>10</v>
      </c>
      <c r="D35" s="21"/>
      <c r="E35" s="20"/>
      <c r="F35" s="138"/>
      <c r="G35" s="137">
        <f t="shared" ref="G35:G38" si="5">E35*F35</f>
        <v>0</v>
      </c>
      <c r="H35" s="26"/>
      <c r="I35" s="18"/>
      <c r="J35" s="138"/>
      <c r="K35" s="145">
        <f t="shared" si="4"/>
        <v>0</v>
      </c>
      <c r="L35" s="18"/>
      <c r="M35" s="148"/>
      <c r="N35" s="18"/>
      <c r="O35" s="148"/>
      <c r="P35" s="18"/>
      <c r="Q35" s="148"/>
      <c r="R35" s="18"/>
      <c r="S35" s="148"/>
      <c r="T35" s="18"/>
      <c r="U35" s="150"/>
    </row>
    <row r="36" spans="1:22" ht="15" customHeight="1" x14ac:dyDescent="0.2">
      <c r="A36" s="78"/>
      <c r="B36" s="330"/>
      <c r="C36" s="80" t="s">
        <v>11</v>
      </c>
      <c r="D36" s="21"/>
      <c r="E36" s="22"/>
      <c r="F36" s="138"/>
      <c r="G36" s="139">
        <f t="shared" si="5"/>
        <v>0</v>
      </c>
      <c r="H36" s="26"/>
      <c r="I36" s="18"/>
      <c r="J36" s="138"/>
      <c r="K36" s="145">
        <f t="shared" si="4"/>
        <v>0</v>
      </c>
      <c r="L36" s="18"/>
      <c r="M36" s="148"/>
      <c r="N36" s="18"/>
      <c r="O36" s="148"/>
      <c r="P36" s="18"/>
      <c r="Q36" s="148"/>
      <c r="R36" s="18"/>
      <c r="S36" s="148"/>
      <c r="T36" s="18"/>
      <c r="U36" s="150"/>
    </row>
    <row r="37" spans="1:22" ht="15" customHeight="1" x14ac:dyDescent="0.2">
      <c r="A37" s="78"/>
      <c r="B37" s="330"/>
      <c r="C37" s="81" t="s">
        <v>12</v>
      </c>
      <c r="D37" s="23"/>
      <c r="E37" s="22"/>
      <c r="F37" s="138"/>
      <c r="G37" s="140">
        <f t="shared" si="5"/>
        <v>0</v>
      </c>
      <c r="H37" s="26"/>
      <c r="I37" s="18"/>
      <c r="J37" s="138"/>
      <c r="K37" s="145">
        <f t="shared" si="4"/>
        <v>0</v>
      </c>
      <c r="L37" s="18"/>
      <c r="M37" s="148"/>
      <c r="N37" s="18"/>
      <c r="O37" s="148"/>
      <c r="P37" s="18"/>
      <c r="Q37" s="148"/>
      <c r="R37" s="18"/>
      <c r="S37" s="148"/>
      <c r="T37" s="18"/>
      <c r="U37" s="150"/>
    </row>
    <row r="38" spans="1:22" ht="15" customHeight="1" thickBot="1" x14ac:dyDescent="0.25">
      <c r="A38" s="82"/>
      <c r="B38" s="331"/>
      <c r="C38" s="83" t="s">
        <v>13</v>
      </c>
      <c r="D38" s="24"/>
      <c r="E38" s="25"/>
      <c r="F38" s="302"/>
      <c r="G38" s="142">
        <f t="shared" si="5"/>
        <v>0</v>
      </c>
      <c r="H38" s="27"/>
      <c r="I38" s="28"/>
      <c r="J38" s="141"/>
      <c r="K38" s="146">
        <f t="shared" si="4"/>
        <v>0</v>
      </c>
      <c r="L38" s="29"/>
      <c r="M38" s="149"/>
      <c r="N38" s="29"/>
      <c r="O38" s="149"/>
      <c r="P38" s="29"/>
      <c r="Q38" s="149"/>
      <c r="R38" s="29"/>
      <c r="S38" s="149"/>
      <c r="T38" s="29"/>
      <c r="U38" s="151"/>
      <c r="V38" s="11" t="s">
        <v>8</v>
      </c>
    </row>
    <row r="39" spans="1:22" ht="13.5" thickBot="1" x14ac:dyDescent="0.25">
      <c r="A39" s="84"/>
      <c r="B39" s="87"/>
      <c r="C39" s="85"/>
      <c r="D39" s="86"/>
      <c r="E39" s="87"/>
      <c r="F39" s="303"/>
      <c r="G39" s="144">
        <f>SUM(G34:G38)</f>
        <v>0</v>
      </c>
      <c r="H39" s="89"/>
      <c r="I39" s="89"/>
      <c r="J39" s="90"/>
      <c r="K39" s="147">
        <f>SUM(K34:K38)</f>
        <v>0</v>
      </c>
      <c r="L39" s="89"/>
      <c r="M39" s="147">
        <f>SUM(M34:M38)</f>
        <v>0</v>
      </c>
      <c r="N39" s="89"/>
      <c r="O39" s="147">
        <f>SUM(O34:O38)</f>
        <v>0</v>
      </c>
      <c r="P39" s="89"/>
      <c r="Q39" s="147">
        <f>SUM(Q34:Q38)</f>
        <v>0</v>
      </c>
      <c r="R39" s="89"/>
      <c r="S39" s="147">
        <f>SUM(S34:S38)</f>
        <v>0</v>
      </c>
      <c r="T39" s="89"/>
      <c r="U39" s="152">
        <f>SUM(U34:U38)</f>
        <v>0</v>
      </c>
      <c r="V39" s="153">
        <f>U39-G39-K39-M39-O39-Q39-S39</f>
        <v>0</v>
      </c>
    </row>
    <row r="40" spans="1:22" ht="13.5" thickBot="1" x14ac:dyDescent="0.25">
      <c r="A40" s="94"/>
      <c r="B40" s="94"/>
      <c r="E40" s="94"/>
      <c r="F40" s="95"/>
      <c r="G40" s="95"/>
      <c r="H40" s="96"/>
      <c r="I40" s="96"/>
      <c r="J40" s="97"/>
      <c r="K40" s="97"/>
      <c r="L40" s="96"/>
      <c r="M40" s="97"/>
      <c r="N40" s="96"/>
      <c r="O40" s="97"/>
      <c r="P40" s="96"/>
      <c r="Q40" s="97"/>
      <c r="R40" s="96"/>
      <c r="S40" s="97"/>
      <c r="T40" s="96"/>
      <c r="U40" s="97"/>
      <c r="V40" s="66"/>
    </row>
    <row r="41" spans="1:22" s="31" customFormat="1" ht="15.75" thickBot="1" x14ac:dyDescent="0.3">
      <c r="A41" s="259" t="s">
        <v>81</v>
      </c>
      <c r="B41" s="260"/>
      <c r="C41" s="260"/>
      <c r="D41" s="261"/>
      <c r="E41" s="262" t="s">
        <v>81</v>
      </c>
      <c r="F41" s="263"/>
      <c r="G41" s="263"/>
      <c r="H41" s="263"/>
      <c r="I41" s="263"/>
      <c r="J41" s="263"/>
      <c r="K41" s="263"/>
      <c r="L41" s="263"/>
      <c r="M41" s="263"/>
      <c r="N41" s="263"/>
      <c r="O41" s="263"/>
      <c r="P41" s="263"/>
      <c r="Q41" s="263"/>
      <c r="R41" s="263"/>
      <c r="S41" s="264"/>
      <c r="T41" s="265" t="s">
        <v>81</v>
      </c>
      <c r="U41" s="266"/>
    </row>
    <row r="42" spans="1:22" ht="12.75" customHeight="1" x14ac:dyDescent="0.2">
      <c r="A42" s="256" t="s">
        <v>47</v>
      </c>
      <c r="B42" s="257"/>
      <c r="C42" s="257"/>
      <c r="D42" s="258"/>
      <c r="E42" s="267" t="s">
        <v>41</v>
      </c>
      <c r="F42" s="267"/>
      <c r="G42" s="268"/>
      <c r="H42" s="269" t="s">
        <v>15</v>
      </c>
      <c r="I42" s="270"/>
      <c r="J42" s="270"/>
      <c r="K42" s="271"/>
      <c r="L42" s="272" t="s">
        <v>48</v>
      </c>
      <c r="M42" s="273"/>
      <c r="N42" s="269" t="s">
        <v>122</v>
      </c>
      <c r="O42" s="271"/>
      <c r="P42" s="269" t="s">
        <v>17</v>
      </c>
      <c r="Q42" s="271"/>
      <c r="R42" s="269" t="s">
        <v>18</v>
      </c>
      <c r="S42" s="271"/>
      <c r="T42" s="269" t="s">
        <v>7</v>
      </c>
      <c r="U42" s="274"/>
      <c r="V42" s="209"/>
    </row>
    <row r="43" spans="1:22" ht="15" customHeight="1" x14ac:dyDescent="0.2">
      <c r="A43" s="68"/>
      <c r="B43" s="135" t="s">
        <v>125</v>
      </c>
      <c r="C43" s="69"/>
      <c r="D43" s="70"/>
      <c r="E43" s="71" t="s">
        <v>45</v>
      </c>
      <c r="F43" s="71" t="s">
        <v>63</v>
      </c>
      <c r="G43" s="72" t="s">
        <v>22</v>
      </c>
      <c r="H43" s="71" t="s">
        <v>45</v>
      </c>
      <c r="I43" s="73" t="s">
        <v>23</v>
      </c>
      <c r="J43" s="71" t="s">
        <v>62</v>
      </c>
      <c r="K43" s="74" t="s">
        <v>22</v>
      </c>
      <c r="L43" s="75" t="s">
        <v>24</v>
      </c>
      <c r="M43" s="76" t="s">
        <v>6</v>
      </c>
      <c r="N43" s="73" t="s">
        <v>24</v>
      </c>
      <c r="O43" s="74" t="s">
        <v>6</v>
      </c>
      <c r="P43" s="73" t="s">
        <v>24</v>
      </c>
      <c r="Q43" s="74" t="s">
        <v>6</v>
      </c>
      <c r="R43" s="73" t="s">
        <v>24</v>
      </c>
      <c r="S43" s="74" t="s">
        <v>6</v>
      </c>
      <c r="T43" s="73" t="s">
        <v>24</v>
      </c>
      <c r="U43" s="77" t="s">
        <v>25</v>
      </c>
    </row>
    <row r="44" spans="1:22" ht="15" customHeight="1" x14ac:dyDescent="0.2">
      <c r="A44" s="78"/>
      <c r="B44" s="329"/>
      <c r="C44" s="79" t="s">
        <v>9</v>
      </c>
      <c r="D44" s="19"/>
      <c r="E44" s="20"/>
      <c r="F44" s="136"/>
      <c r="G44" s="137">
        <f>E44*F44</f>
        <v>0</v>
      </c>
      <c r="H44" s="26"/>
      <c r="I44" s="18"/>
      <c r="J44" s="138"/>
      <c r="K44" s="145">
        <f t="shared" ref="K44:K48" si="6">H44*J44</f>
        <v>0</v>
      </c>
      <c r="L44" s="18"/>
      <c r="M44" s="148"/>
      <c r="N44" s="18"/>
      <c r="O44" s="148"/>
      <c r="P44" s="18"/>
      <c r="Q44" s="148"/>
      <c r="R44" s="170" t="s">
        <v>141</v>
      </c>
      <c r="S44" s="148"/>
      <c r="T44" s="18"/>
      <c r="U44" s="150"/>
    </row>
    <row r="45" spans="1:22" ht="15" customHeight="1" x14ac:dyDescent="0.2">
      <c r="A45" s="78"/>
      <c r="B45" s="330"/>
      <c r="C45" s="79" t="s">
        <v>10</v>
      </c>
      <c r="D45" s="21"/>
      <c r="E45" s="20"/>
      <c r="F45" s="138"/>
      <c r="G45" s="137">
        <f t="shared" ref="G45:G48" si="7">E45*F45</f>
        <v>0</v>
      </c>
      <c r="H45" s="26"/>
      <c r="I45" s="18"/>
      <c r="J45" s="138"/>
      <c r="K45" s="145">
        <f t="shared" si="6"/>
        <v>0</v>
      </c>
      <c r="L45" s="18"/>
      <c r="M45" s="148"/>
      <c r="N45" s="18"/>
      <c r="O45" s="148"/>
      <c r="P45" s="18"/>
      <c r="Q45" s="148"/>
      <c r="R45" s="18"/>
      <c r="S45" s="148"/>
      <c r="T45" s="18"/>
      <c r="U45" s="150"/>
    </row>
    <row r="46" spans="1:22" ht="15" customHeight="1" x14ac:dyDescent="0.2">
      <c r="A46" s="78"/>
      <c r="B46" s="330"/>
      <c r="C46" s="80" t="s">
        <v>11</v>
      </c>
      <c r="D46" s="21"/>
      <c r="E46" s="22"/>
      <c r="F46" s="138"/>
      <c r="G46" s="139">
        <f t="shared" si="7"/>
        <v>0</v>
      </c>
      <c r="H46" s="26"/>
      <c r="I46" s="18"/>
      <c r="J46" s="138"/>
      <c r="K46" s="145">
        <f t="shared" si="6"/>
        <v>0</v>
      </c>
      <c r="L46" s="18"/>
      <c r="M46" s="148"/>
      <c r="N46" s="18"/>
      <c r="O46" s="148"/>
      <c r="P46" s="18"/>
      <c r="Q46" s="148"/>
      <c r="R46" s="18"/>
      <c r="S46" s="148"/>
      <c r="T46" s="18"/>
      <c r="U46" s="150"/>
    </row>
    <row r="47" spans="1:22" ht="15" customHeight="1" x14ac:dyDescent="0.2">
      <c r="A47" s="78"/>
      <c r="B47" s="330"/>
      <c r="C47" s="81" t="s">
        <v>12</v>
      </c>
      <c r="D47" s="23"/>
      <c r="E47" s="22"/>
      <c r="F47" s="138"/>
      <c r="G47" s="140">
        <f t="shared" si="7"/>
        <v>0</v>
      </c>
      <c r="H47" s="26"/>
      <c r="I47" s="18"/>
      <c r="J47" s="138"/>
      <c r="K47" s="145">
        <f t="shared" si="6"/>
        <v>0</v>
      </c>
      <c r="L47" s="18"/>
      <c r="M47" s="148"/>
      <c r="N47" s="18"/>
      <c r="O47" s="148"/>
      <c r="P47" s="18"/>
      <c r="Q47" s="148"/>
      <c r="R47" s="18"/>
      <c r="S47" s="148"/>
      <c r="T47" s="18"/>
      <c r="U47" s="150"/>
    </row>
    <row r="48" spans="1:22" ht="15" customHeight="1" thickBot="1" x14ac:dyDescent="0.25">
      <c r="A48" s="82"/>
      <c r="B48" s="331"/>
      <c r="C48" s="83" t="s">
        <v>13</v>
      </c>
      <c r="D48" s="24"/>
      <c r="E48" s="25"/>
      <c r="F48" s="141"/>
      <c r="G48" s="142">
        <f t="shared" si="7"/>
        <v>0</v>
      </c>
      <c r="H48" s="27"/>
      <c r="I48" s="28"/>
      <c r="J48" s="141"/>
      <c r="K48" s="146">
        <f t="shared" si="6"/>
        <v>0</v>
      </c>
      <c r="L48" s="29"/>
      <c r="M48" s="149"/>
      <c r="N48" s="29"/>
      <c r="O48" s="149"/>
      <c r="P48" s="29"/>
      <c r="Q48" s="149"/>
      <c r="R48" s="29"/>
      <c r="S48" s="149"/>
      <c r="T48" s="29"/>
      <c r="U48" s="151"/>
      <c r="V48" s="11" t="s">
        <v>8</v>
      </c>
    </row>
    <row r="49" spans="1:22" ht="13.5" thickBot="1" x14ac:dyDescent="0.25">
      <c r="A49" s="84"/>
      <c r="B49" s="87"/>
      <c r="C49" s="85"/>
      <c r="D49" s="86"/>
      <c r="E49" s="87"/>
      <c r="F49" s="143"/>
      <c r="G49" s="144">
        <f>SUM(G44:G48)</f>
        <v>0</v>
      </c>
      <c r="H49" s="89"/>
      <c r="I49" s="89"/>
      <c r="J49" s="90"/>
      <c r="K49" s="147">
        <f>SUM(K44:K48)</f>
        <v>0</v>
      </c>
      <c r="L49" s="89"/>
      <c r="M49" s="147">
        <f>SUM(M44:M48)</f>
        <v>0</v>
      </c>
      <c r="N49" s="89"/>
      <c r="O49" s="147">
        <f>SUM(O44:O48)</f>
        <v>0</v>
      </c>
      <c r="P49" s="89"/>
      <c r="Q49" s="147">
        <f>SUM(Q44:Q48)</f>
        <v>0</v>
      </c>
      <c r="R49" s="89"/>
      <c r="S49" s="147">
        <f>SUM(S44:S48)</f>
        <v>0</v>
      </c>
      <c r="T49" s="89"/>
      <c r="U49" s="152">
        <f>SUM(U44:U48)</f>
        <v>0</v>
      </c>
      <c r="V49" s="153">
        <f>U49-G49-K49-M49-O49-Q49-S49</f>
        <v>0</v>
      </c>
    </row>
    <row r="50" spans="1:22" ht="13.5" thickBot="1" x14ac:dyDescent="0.25">
      <c r="A50" s="94"/>
      <c r="B50" s="94"/>
      <c r="E50" s="94"/>
      <c r="F50" s="95"/>
      <c r="G50" s="95"/>
      <c r="H50" s="96"/>
      <c r="I50" s="96"/>
      <c r="J50" s="97"/>
      <c r="K50" s="97"/>
      <c r="L50" s="96"/>
      <c r="M50" s="97"/>
      <c r="N50" s="96"/>
      <c r="O50" s="97"/>
      <c r="P50" s="96"/>
      <c r="Q50" s="97"/>
      <c r="R50" s="96"/>
      <c r="S50" s="97"/>
      <c r="T50" s="96"/>
      <c r="U50" s="97"/>
      <c r="V50" s="66"/>
    </row>
    <row r="51" spans="1:22" s="31" customFormat="1" ht="15.75" thickBot="1" x14ac:dyDescent="0.3">
      <c r="A51" s="259" t="s">
        <v>82</v>
      </c>
      <c r="B51" s="260"/>
      <c r="C51" s="260"/>
      <c r="D51" s="261"/>
      <c r="E51" s="262" t="s">
        <v>82</v>
      </c>
      <c r="F51" s="263"/>
      <c r="G51" s="263"/>
      <c r="H51" s="263"/>
      <c r="I51" s="263"/>
      <c r="J51" s="263"/>
      <c r="K51" s="263"/>
      <c r="L51" s="263"/>
      <c r="M51" s="263"/>
      <c r="N51" s="263"/>
      <c r="O51" s="263"/>
      <c r="P51" s="263"/>
      <c r="Q51" s="263"/>
      <c r="R51" s="263"/>
      <c r="S51" s="264"/>
      <c r="T51" s="265" t="s">
        <v>82</v>
      </c>
      <c r="U51" s="266"/>
    </row>
    <row r="52" spans="1:22" ht="12.75" customHeight="1" x14ac:dyDescent="0.2">
      <c r="A52" s="256" t="s">
        <v>47</v>
      </c>
      <c r="B52" s="257"/>
      <c r="C52" s="257"/>
      <c r="D52" s="258"/>
      <c r="E52" s="267" t="s">
        <v>41</v>
      </c>
      <c r="F52" s="267"/>
      <c r="G52" s="268"/>
      <c r="H52" s="269" t="s">
        <v>15</v>
      </c>
      <c r="I52" s="270"/>
      <c r="J52" s="270"/>
      <c r="K52" s="271"/>
      <c r="L52" s="272" t="s">
        <v>48</v>
      </c>
      <c r="M52" s="273"/>
      <c r="N52" s="269" t="s">
        <v>122</v>
      </c>
      <c r="O52" s="271"/>
      <c r="P52" s="269" t="s">
        <v>17</v>
      </c>
      <c r="Q52" s="271"/>
      <c r="R52" s="269" t="s">
        <v>18</v>
      </c>
      <c r="S52" s="271"/>
      <c r="T52" s="269" t="s">
        <v>7</v>
      </c>
      <c r="U52" s="274"/>
      <c r="V52" s="209"/>
    </row>
    <row r="53" spans="1:22" ht="15" customHeight="1" x14ac:dyDescent="0.2">
      <c r="A53" s="68"/>
      <c r="B53" s="135" t="s">
        <v>125</v>
      </c>
      <c r="C53" s="69"/>
      <c r="D53" s="70"/>
      <c r="E53" s="71" t="s">
        <v>45</v>
      </c>
      <c r="F53" s="71" t="s">
        <v>63</v>
      </c>
      <c r="G53" s="72" t="s">
        <v>22</v>
      </c>
      <c r="H53" s="71" t="s">
        <v>45</v>
      </c>
      <c r="I53" s="73" t="s">
        <v>23</v>
      </c>
      <c r="J53" s="71" t="s">
        <v>62</v>
      </c>
      <c r="K53" s="74" t="s">
        <v>22</v>
      </c>
      <c r="L53" s="75" t="s">
        <v>24</v>
      </c>
      <c r="M53" s="76" t="s">
        <v>6</v>
      </c>
      <c r="N53" s="73" t="s">
        <v>24</v>
      </c>
      <c r="O53" s="74" t="s">
        <v>6</v>
      </c>
      <c r="P53" s="73" t="s">
        <v>24</v>
      </c>
      <c r="Q53" s="74" t="s">
        <v>6</v>
      </c>
      <c r="R53" s="73" t="s">
        <v>24</v>
      </c>
      <c r="S53" s="74" t="s">
        <v>6</v>
      </c>
      <c r="T53" s="73" t="s">
        <v>24</v>
      </c>
      <c r="U53" s="77" t="s">
        <v>25</v>
      </c>
    </row>
    <row r="54" spans="1:22" ht="15" customHeight="1" x14ac:dyDescent="0.2">
      <c r="A54" s="78"/>
      <c r="B54" s="329"/>
      <c r="C54" s="79" t="s">
        <v>9</v>
      </c>
      <c r="D54" s="19"/>
      <c r="E54" s="20"/>
      <c r="F54" s="136"/>
      <c r="G54" s="137">
        <f>E54*F54</f>
        <v>0</v>
      </c>
      <c r="H54" s="26"/>
      <c r="I54" s="18"/>
      <c r="J54" s="138"/>
      <c r="K54" s="145">
        <f t="shared" ref="K54:K58" si="8">H54*J54</f>
        <v>0</v>
      </c>
      <c r="L54" s="18"/>
      <c r="M54" s="148"/>
      <c r="N54" s="18"/>
      <c r="O54" s="148"/>
      <c r="P54" s="18"/>
      <c r="Q54" s="148"/>
      <c r="R54" s="170" t="s">
        <v>141</v>
      </c>
      <c r="S54" s="148"/>
      <c r="T54" s="18"/>
      <c r="U54" s="150"/>
    </row>
    <row r="55" spans="1:22" ht="15" customHeight="1" x14ac:dyDescent="0.2">
      <c r="A55" s="78"/>
      <c r="B55" s="330"/>
      <c r="C55" s="79" t="s">
        <v>10</v>
      </c>
      <c r="D55" s="21"/>
      <c r="E55" s="20"/>
      <c r="F55" s="138"/>
      <c r="G55" s="137">
        <f t="shared" ref="G55:G58" si="9">E55*F55</f>
        <v>0</v>
      </c>
      <c r="H55" s="26"/>
      <c r="I55" s="18"/>
      <c r="J55" s="138"/>
      <c r="K55" s="145">
        <f t="shared" si="8"/>
        <v>0</v>
      </c>
      <c r="L55" s="18"/>
      <c r="M55" s="148"/>
      <c r="N55" s="18"/>
      <c r="O55" s="148"/>
      <c r="P55" s="18"/>
      <c r="Q55" s="148"/>
      <c r="R55" s="18"/>
      <c r="S55" s="148"/>
      <c r="T55" s="18"/>
      <c r="U55" s="150"/>
    </row>
    <row r="56" spans="1:22" ht="15" customHeight="1" x14ac:dyDescent="0.2">
      <c r="A56" s="78"/>
      <c r="B56" s="330"/>
      <c r="C56" s="80" t="s">
        <v>11</v>
      </c>
      <c r="D56" s="21"/>
      <c r="E56" s="22"/>
      <c r="F56" s="302"/>
      <c r="G56" s="139">
        <f t="shared" si="9"/>
        <v>0</v>
      </c>
      <c r="H56" s="26"/>
      <c r="I56" s="18"/>
      <c r="J56" s="138"/>
      <c r="K56" s="145">
        <f t="shared" si="8"/>
        <v>0</v>
      </c>
      <c r="L56" s="18"/>
      <c r="M56" s="148"/>
      <c r="N56" s="18"/>
      <c r="O56" s="148"/>
      <c r="P56" s="18"/>
      <c r="Q56" s="148"/>
      <c r="R56" s="18"/>
      <c r="S56" s="148"/>
      <c r="T56" s="18"/>
      <c r="U56" s="150"/>
    </row>
    <row r="57" spans="1:22" ht="15" customHeight="1" x14ac:dyDescent="0.2">
      <c r="A57" s="78"/>
      <c r="B57" s="330"/>
      <c r="C57" s="81" t="s">
        <v>12</v>
      </c>
      <c r="D57" s="23"/>
      <c r="E57" s="22"/>
      <c r="F57" s="138"/>
      <c r="G57" s="140">
        <f t="shared" si="9"/>
        <v>0</v>
      </c>
      <c r="H57" s="26"/>
      <c r="I57" s="18"/>
      <c r="J57" s="138"/>
      <c r="K57" s="145">
        <f t="shared" si="8"/>
        <v>0</v>
      </c>
      <c r="L57" s="18"/>
      <c r="M57" s="148"/>
      <c r="N57" s="18"/>
      <c r="O57" s="148"/>
      <c r="P57" s="18"/>
      <c r="Q57" s="148"/>
      <c r="R57" s="18"/>
      <c r="S57" s="148"/>
      <c r="T57" s="18"/>
      <c r="U57" s="150"/>
    </row>
    <row r="58" spans="1:22" ht="15" customHeight="1" thickBot="1" x14ac:dyDescent="0.25">
      <c r="A58" s="82"/>
      <c r="B58" s="331"/>
      <c r="C58" s="83" t="s">
        <v>13</v>
      </c>
      <c r="D58" s="24"/>
      <c r="E58" s="25"/>
      <c r="F58" s="141"/>
      <c r="G58" s="142">
        <f t="shared" si="9"/>
        <v>0</v>
      </c>
      <c r="H58" s="27"/>
      <c r="I58" s="28"/>
      <c r="J58" s="141"/>
      <c r="K58" s="146">
        <f t="shared" si="8"/>
        <v>0</v>
      </c>
      <c r="L58" s="29"/>
      <c r="M58" s="149"/>
      <c r="N58" s="29"/>
      <c r="O58" s="149"/>
      <c r="P58" s="29"/>
      <c r="Q58" s="149"/>
      <c r="R58" s="29"/>
      <c r="S58" s="149"/>
      <c r="T58" s="29"/>
      <c r="U58" s="151"/>
      <c r="V58" s="11" t="s">
        <v>8</v>
      </c>
    </row>
    <row r="59" spans="1:22" ht="13.5" thickBot="1" x14ac:dyDescent="0.25">
      <c r="A59" s="84"/>
      <c r="B59" s="87"/>
      <c r="C59" s="85"/>
      <c r="D59" s="86"/>
      <c r="E59" s="87"/>
      <c r="F59" s="143"/>
      <c r="G59" s="144">
        <f>SUM(G54:G58)</f>
        <v>0</v>
      </c>
      <c r="H59" s="89"/>
      <c r="I59" s="89"/>
      <c r="J59" s="90"/>
      <c r="K59" s="147">
        <f>SUM(K54:K58)</f>
        <v>0</v>
      </c>
      <c r="L59" s="89"/>
      <c r="M59" s="147">
        <f>SUM(M54:M58)</f>
        <v>0</v>
      </c>
      <c r="N59" s="89"/>
      <c r="O59" s="147">
        <f>SUM(O54:O58)</f>
        <v>0</v>
      </c>
      <c r="P59" s="89"/>
      <c r="Q59" s="147">
        <f>SUM(Q54:Q58)</f>
        <v>0</v>
      </c>
      <c r="R59" s="89"/>
      <c r="S59" s="147">
        <f>SUM(S54:S58)</f>
        <v>0</v>
      </c>
      <c r="T59" s="89"/>
      <c r="U59" s="152">
        <f>SUM(U54:U58)</f>
        <v>0</v>
      </c>
      <c r="V59" s="153">
        <f>U59-G59-K59-M59-O59-Q59-S59</f>
        <v>0</v>
      </c>
    </row>
    <row r="60" spans="1:22" ht="13.5" thickBot="1" x14ac:dyDescent="0.25">
      <c r="A60" s="94"/>
      <c r="B60" s="94"/>
      <c r="E60" s="94"/>
      <c r="F60" s="95"/>
      <c r="G60" s="95"/>
      <c r="H60" s="96"/>
      <c r="I60" s="96"/>
      <c r="J60" s="97"/>
      <c r="K60" s="97"/>
      <c r="L60" s="96"/>
      <c r="M60" s="97"/>
      <c r="N60" s="96"/>
      <c r="O60" s="97"/>
      <c r="P60" s="96"/>
      <c r="Q60" s="97"/>
      <c r="R60" s="96"/>
      <c r="S60" s="97"/>
      <c r="T60" s="96"/>
      <c r="U60" s="97"/>
      <c r="V60" s="66"/>
    </row>
    <row r="61" spans="1:22" s="31" customFormat="1" ht="15.75" thickBot="1" x14ac:dyDescent="0.3">
      <c r="A61" s="275" t="s">
        <v>83</v>
      </c>
      <c r="B61" s="260"/>
      <c r="C61" s="260"/>
      <c r="D61" s="261"/>
      <c r="E61" s="262" t="s">
        <v>83</v>
      </c>
      <c r="F61" s="263"/>
      <c r="G61" s="263"/>
      <c r="H61" s="263"/>
      <c r="I61" s="263"/>
      <c r="J61" s="263"/>
      <c r="K61" s="263"/>
      <c r="L61" s="263"/>
      <c r="M61" s="263"/>
      <c r="N61" s="263"/>
      <c r="O61" s="263"/>
      <c r="P61" s="263"/>
      <c r="Q61" s="263"/>
      <c r="R61" s="263"/>
      <c r="S61" s="264"/>
      <c r="T61" s="265" t="s">
        <v>83</v>
      </c>
      <c r="U61" s="266"/>
    </row>
    <row r="62" spans="1:22" ht="12.75" customHeight="1" x14ac:dyDescent="0.2">
      <c r="A62" s="256" t="s">
        <v>47</v>
      </c>
      <c r="B62" s="257"/>
      <c r="C62" s="257"/>
      <c r="D62" s="258"/>
      <c r="E62" s="267" t="s">
        <v>41</v>
      </c>
      <c r="F62" s="267"/>
      <c r="G62" s="268"/>
      <c r="H62" s="269" t="s">
        <v>15</v>
      </c>
      <c r="I62" s="270"/>
      <c r="J62" s="270"/>
      <c r="K62" s="271"/>
      <c r="L62" s="272" t="s">
        <v>48</v>
      </c>
      <c r="M62" s="273"/>
      <c r="N62" s="269" t="s">
        <v>122</v>
      </c>
      <c r="O62" s="271"/>
      <c r="P62" s="269" t="s">
        <v>17</v>
      </c>
      <c r="Q62" s="271"/>
      <c r="R62" s="269" t="s">
        <v>18</v>
      </c>
      <c r="S62" s="271"/>
      <c r="T62" s="269" t="s">
        <v>7</v>
      </c>
      <c r="U62" s="274"/>
      <c r="V62" s="209"/>
    </row>
    <row r="63" spans="1:22" ht="15" customHeight="1" x14ac:dyDescent="0.2">
      <c r="A63" s="68"/>
      <c r="B63" s="135" t="s">
        <v>125</v>
      </c>
      <c r="C63" s="69"/>
      <c r="D63" s="70"/>
      <c r="E63" s="71" t="s">
        <v>45</v>
      </c>
      <c r="F63" s="71" t="s">
        <v>63</v>
      </c>
      <c r="G63" s="72" t="s">
        <v>22</v>
      </c>
      <c r="H63" s="71" t="s">
        <v>45</v>
      </c>
      <c r="I63" s="73" t="s">
        <v>23</v>
      </c>
      <c r="J63" s="71" t="s">
        <v>62</v>
      </c>
      <c r="K63" s="74" t="s">
        <v>22</v>
      </c>
      <c r="L63" s="75" t="s">
        <v>24</v>
      </c>
      <c r="M63" s="76" t="s">
        <v>6</v>
      </c>
      <c r="N63" s="73" t="s">
        <v>24</v>
      </c>
      <c r="O63" s="74" t="s">
        <v>6</v>
      </c>
      <c r="P63" s="73" t="s">
        <v>24</v>
      </c>
      <c r="Q63" s="74" t="s">
        <v>6</v>
      </c>
      <c r="R63" s="73" t="s">
        <v>24</v>
      </c>
      <c r="S63" s="74" t="s">
        <v>6</v>
      </c>
      <c r="T63" s="73" t="s">
        <v>24</v>
      </c>
      <c r="U63" s="77" t="s">
        <v>25</v>
      </c>
    </row>
    <row r="64" spans="1:22" ht="15" customHeight="1" x14ac:dyDescent="0.2">
      <c r="A64" s="78"/>
      <c r="B64" s="329"/>
      <c r="C64" s="79" t="s">
        <v>9</v>
      </c>
      <c r="D64" s="19"/>
      <c r="E64" s="20"/>
      <c r="F64" s="136"/>
      <c r="G64" s="137">
        <f>E64*F64</f>
        <v>0</v>
      </c>
      <c r="H64" s="26"/>
      <c r="I64" s="18"/>
      <c r="J64" s="138"/>
      <c r="K64" s="145">
        <f t="shared" ref="K64:K68" si="10">H64*J64</f>
        <v>0</v>
      </c>
      <c r="L64" s="18"/>
      <c r="M64" s="148"/>
      <c r="N64" s="18"/>
      <c r="O64" s="148"/>
      <c r="P64" s="18"/>
      <c r="Q64" s="148"/>
      <c r="R64" s="170" t="s">
        <v>141</v>
      </c>
      <c r="S64" s="148"/>
      <c r="T64" s="18"/>
      <c r="U64" s="150"/>
    </row>
    <row r="65" spans="1:22" ht="15" customHeight="1" x14ac:dyDescent="0.2">
      <c r="A65" s="78"/>
      <c r="B65" s="330"/>
      <c r="C65" s="79" t="s">
        <v>10</v>
      </c>
      <c r="D65" s="21"/>
      <c r="E65" s="20"/>
      <c r="F65" s="138"/>
      <c r="G65" s="137">
        <f t="shared" ref="G65:G68" si="11">E65*F65</f>
        <v>0</v>
      </c>
      <c r="H65" s="26"/>
      <c r="I65" s="18"/>
      <c r="J65" s="138"/>
      <c r="K65" s="145">
        <f t="shared" si="10"/>
        <v>0</v>
      </c>
      <c r="L65" s="18"/>
      <c r="M65" s="148"/>
      <c r="N65" s="18"/>
      <c r="O65" s="148"/>
      <c r="P65" s="18"/>
      <c r="Q65" s="148"/>
      <c r="R65" s="18"/>
      <c r="S65" s="148"/>
      <c r="T65" s="18"/>
      <c r="U65" s="150"/>
    </row>
    <row r="66" spans="1:22" ht="15" customHeight="1" x14ac:dyDescent="0.2">
      <c r="A66" s="78"/>
      <c r="B66" s="330"/>
      <c r="C66" s="80" t="s">
        <v>11</v>
      </c>
      <c r="D66" s="21"/>
      <c r="E66" s="22"/>
      <c r="F66" s="138"/>
      <c r="G66" s="139">
        <f t="shared" si="11"/>
        <v>0</v>
      </c>
      <c r="H66" s="26"/>
      <c r="I66" s="18"/>
      <c r="J66" s="138"/>
      <c r="K66" s="145">
        <f t="shared" si="10"/>
        <v>0</v>
      </c>
      <c r="L66" s="18"/>
      <c r="M66" s="148"/>
      <c r="N66" s="18"/>
      <c r="O66" s="148"/>
      <c r="P66" s="18"/>
      <c r="Q66" s="148"/>
      <c r="R66" s="18"/>
      <c r="S66" s="148"/>
      <c r="T66" s="18"/>
      <c r="U66" s="150"/>
    </row>
    <row r="67" spans="1:22" ht="15" customHeight="1" x14ac:dyDescent="0.2">
      <c r="A67" s="78"/>
      <c r="B67" s="330"/>
      <c r="C67" s="81" t="s">
        <v>12</v>
      </c>
      <c r="D67" s="23"/>
      <c r="E67" s="22"/>
      <c r="F67" s="138"/>
      <c r="G67" s="140">
        <f t="shared" si="11"/>
        <v>0</v>
      </c>
      <c r="H67" s="26"/>
      <c r="I67" s="18"/>
      <c r="J67" s="138"/>
      <c r="K67" s="145">
        <f t="shared" si="10"/>
        <v>0</v>
      </c>
      <c r="L67" s="18"/>
      <c r="M67" s="148"/>
      <c r="N67" s="18"/>
      <c r="O67" s="148"/>
      <c r="P67" s="18"/>
      <c r="Q67" s="148"/>
      <c r="R67" s="18"/>
      <c r="S67" s="148"/>
      <c r="T67" s="18"/>
      <c r="U67" s="150"/>
    </row>
    <row r="68" spans="1:22" ht="15" customHeight="1" thickBot="1" x14ac:dyDescent="0.25">
      <c r="A68" s="82"/>
      <c r="B68" s="331"/>
      <c r="C68" s="83" t="s">
        <v>13</v>
      </c>
      <c r="D68" s="24"/>
      <c r="E68" s="25"/>
      <c r="F68" s="141"/>
      <c r="G68" s="142">
        <f t="shared" si="11"/>
        <v>0</v>
      </c>
      <c r="H68" s="27"/>
      <c r="I68" s="28"/>
      <c r="J68" s="141"/>
      <c r="K68" s="146">
        <f t="shared" si="10"/>
        <v>0</v>
      </c>
      <c r="L68" s="29"/>
      <c r="M68" s="149"/>
      <c r="N68" s="29"/>
      <c r="O68" s="149"/>
      <c r="P68" s="29"/>
      <c r="Q68" s="149"/>
      <c r="R68" s="29"/>
      <c r="S68" s="149"/>
      <c r="T68" s="29"/>
      <c r="U68" s="151"/>
      <c r="V68" s="11" t="s">
        <v>8</v>
      </c>
    </row>
    <row r="69" spans="1:22" ht="13.5" thickBot="1" x14ac:dyDescent="0.25">
      <c r="A69" s="84"/>
      <c r="B69" s="87"/>
      <c r="C69" s="85"/>
      <c r="D69" s="86"/>
      <c r="E69" s="87"/>
      <c r="F69" s="143"/>
      <c r="G69" s="144">
        <f>SUM(G64:G68)</f>
        <v>0</v>
      </c>
      <c r="H69" s="89"/>
      <c r="I69" s="89"/>
      <c r="J69" s="90"/>
      <c r="K69" s="147">
        <f>SUM(K64:K68)</f>
        <v>0</v>
      </c>
      <c r="L69" s="89"/>
      <c r="M69" s="147">
        <f>SUM(M64:M68)</f>
        <v>0</v>
      </c>
      <c r="N69" s="89"/>
      <c r="O69" s="147">
        <f>SUM(O64:O68)</f>
        <v>0</v>
      </c>
      <c r="P69" s="89"/>
      <c r="Q69" s="147">
        <f>SUM(Q64:Q68)</f>
        <v>0</v>
      </c>
      <c r="R69" s="89"/>
      <c r="S69" s="147">
        <f>SUM(S64:S68)</f>
        <v>0</v>
      </c>
      <c r="T69" s="89"/>
      <c r="U69" s="152">
        <f>SUM(U64:U68)</f>
        <v>0</v>
      </c>
      <c r="V69" s="153">
        <f>U69-G69-K69-M69-O69-Q69-S69</f>
        <v>0</v>
      </c>
    </row>
    <row r="70" spans="1:22" ht="13.5" thickBot="1" x14ac:dyDescent="0.25">
      <c r="A70" s="94"/>
      <c r="B70" s="94"/>
      <c r="E70" s="94"/>
      <c r="F70" s="95"/>
      <c r="G70" s="95"/>
      <c r="H70" s="96"/>
      <c r="I70" s="96"/>
      <c r="J70" s="97"/>
      <c r="K70" s="97"/>
      <c r="L70" s="96"/>
      <c r="M70" s="97"/>
      <c r="N70" s="96"/>
      <c r="O70" s="97"/>
      <c r="P70" s="96"/>
      <c r="Q70" s="97"/>
      <c r="R70" s="96"/>
      <c r="S70" s="97"/>
      <c r="T70" s="96"/>
      <c r="U70" s="97"/>
      <c r="V70" s="66"/>
    </row>
    <row r="71" spans="1:22" s="31" customFormat="1" ht="15.75" thickBot="1" x14ac:dyDescent="0.3">
      <c r="A71" s="275" t="s">
        <v>84</v>
      </c>
      <c r="B71" s="260"/>
      <c r="C71" s="260"/>
      <c r="D71" s="261"/>
      <c r="E71" s="262" t="s">
        <v>84</v>
      </c>
      <c r="F71" s="263"/>
      <c r="G71" s="263"/>
      <c r="H71" s="263"/>
      <c r="I71" s="263"/>
      <c r="J71" s="263"/>
      <c r="K71" s="263"/>
      <c r="L71" s="263"/>
      <c r="M71" s="263"/>
      <c r="N71" s="263"/>
      <c r="O71" s="263"/>
      <c r="P71" s="263"/>
      <c r="Q71" s="263"/>
      <c r="R71" s="263"/>
      <c r="S71" s="264"/>
      <c r="T71" s="265" t="s">
        <v>84</v>
      </c>
      <c r="U71" s="266"/>
    </row>
    <row r="72" spans="1:22" ht="12.75" customHeight="1" x14ac:dyDescent="0.2">
      <c r="A72" s="256" t="s">
        <v>47</v>
      </c>
      <c r="B72" s="257"/>
      <c r="C72" s="257"/>
      <c r="D72" s="258"/>
      <c r="E72" s="267" t="s">
        <v>41</v>
      </c>
      <c r="F72" s="267"/>
      <c r="G72" s="268"/>
      <c r="H72" s="269" t="s">
        <v>15</v>
      </c>
      <c r="I72" s="270"/>
      <c r="J72" s="270"/>
      <c r="K72" s="271"/>
      <c r="L72" s="272" t="s">
        <v>48</v>
      </c>
      <c r="M72" s="273"/>
      <c r="N72" s="269" t="s">
        <v>122</v>
      </c>
      <c r="O72" s="271"/>
      <c r="P72" s="269" t="s">
        <v>17</v>
      </c>
      <c r="Q72" s="271"/>
      <c r="R72" s="269" t="s">
        <v>18</v>
      </c>
      <c r="S72" s="271"/>
      <c r="T72" s="269" t="s">
        <v>7</v>
      </c>
      <c r="U72" s="274"/>
      <c r="V72" s="209"/>
    </row>
    <row r="73" spans="1:22" x14ac:dyDescent="0.2">
      <c r="A73" s="68"/>
      <c r="B73" s="135" t="s">
        <v>125</v>
      </c>
      <c r="C73" s="69"/>
      <c r="D73" s="70"/>
      <c r="E73" s="71" t="s">
        <v>45</v>
      </c>
      <c r="F73" s="71" t="s">
        <v>63</v>
      </c>
      <c r="G73" s="72" t="s">
        <v>22</v>
      </c>
      <c r="H73" s="71" t="s">
        <v>45</v>
      </c>
      <c r="I73" s="73" t="s">
        <v>23</v>
      </c>
      <c r="J73" s="71" t="s">
        <v>62</v>
      </c>
      <c r="K73" s="74" t="s">
        <v>22</v>
      </c>
      <c r="L73" s="75" t="s">
        <v>24</v>
      </c>
      <c r="M73" s="76" t="s">
        <v>6</v>
      </c>
      <c r="N73" s="73" t="s">
        <v>24</v>
      </c>
      <c r="O73" s="74" t="s">
        <v>6</v>
      </c>
      <c r="P73" s="73" t="s">
        <v>24</v>
      </c>
      <c r="Q73" s="74" t="s">
        <v>6</v>
      </c>
      <c r="R73" s="73" t="s">
        <v>24</v>
      </c>
      <c r="S73" s="74" t="s">
        <v>6</v>
      </c>
      <c r="T73" s="73" t="s">
        <v>24</v>
      </c>
      <c r="U73" s="77" t="s">
        <v>25</v>
      </c>
    </row>
    <row r="74" spans="1:22" ht="15" customHeight="1" x14ac:dyDescent="0.2">
      <c r="A74" s="78"/>
      <c r="B74" s="329"/>
      <c r="C74" s="79" t="s">
        <v>9</v>
      </c>
      <c r="D74" s="19"/>
      <c r="E74" s="20"/>
      <c r="F74" s="136"/>
      <c r="G74" s="137">
        <f>E74*F74</f>
        <v>0</v>
      </c>
      <c r="H74" s="26"/>
      <c r="I74" s="18"/>
      <c r="J74" s="138"/>
      <c r="K74" s="145">
        <f t="shared" ref="K74:K78" si="12">H74*J74</f>
        <v>0</v>
      </c>
      <c r="L74" s="18"/>
      <c r="M74" s="148"/>
      <c r="N74" s="18"/>
      <c r="O74" s="148"/>
      <c r="P74" s="18"/>
      <c r="Q74" s="148"/>
      <c r="R74" s="170" t="s">
        <v>141</v>
      </c>
      <c r="S74" s="148"/>
      <c r="T74" s="18"/>
      <c r="U74" s="150"/>
    </row>
    <row r="75" spans="1:22" ht="15" customHeight="1" x14ac:dyDescent="0.2">
      <c r="A75" s="78"/>
      <c r="B75" s="330"/>
      <c r="C75" s="79" t="s">
        <v>10</v>
      </c>
      <c r="D75" s="21"/>
      <c r="E75" s="20"/>
      <c r="F75" s="138"/>
      <c r="G75" s="137">
        <f t="shared" ref="G75:G78" si="13">E75*F75</f>
        <v>0</v>
      </c>
      <c r="H75" s="26"/>
      <c r="I75" s="18"/>
      <c r="J75" s="138"/>
      <c r="K75" s="145">
        <f t="shared" si="12"/>
        <v>0</v>
      </c>
      <c r="L75" s="18"/>
      <c r="M75" s="148"/>
      <c r="N75" s="18"/>
      <c r="O75" s="148"/>
      <c r="P75" s="18"/>
      <c r="Q75" s="148"/>
      <c r="R75" s="18"/>
      <c r="S75" s="148"/>
      <c r="T75" s="18"/>
      <c r="U75" s="150"/>
    </row>
    <row r="76" spans="1:22" ht="15" customHeight="1" x14ac:dyDescent="0.2">
      <c r="A76" s="78"/>
      <c r="B76" s="330"/>
      <c r="C76" s="80" t="s">
        <v>11</v>
      </c>
      <c r="D76" s="21"/>
      <c r="E76" s="22"/>
      <c r="F76" s="138"/>
      <c r="G76" s="139">
        <f t="shared" si="13"/>
        <v>0</v>
      </c>
      <c r="H76" s="26"/>
      <c r="I76" s="18"/>
      <c r="J76" s="138"/>
      <c r="K76" s="145">
        <f t="shared" si="12"/>
        <v>0</v>
      </c>
      <c r="L76" s="18"/>
      <c r="M76" s="148"/>
      <c r="N76" s="18"/>
      <c r="O76" s="148"/>
      <c r="P76" s="18"/>
      <c r="Q76" s="148"/>
      <c r="R76" s="18"/>
      <c r="S76" s="148"/>
      <c r="T76" s="18"/>
      <c r="U76" s="150"/>
    </row>
    <row r="77" spans="1:22" ht="15" customHeight="1" x14ac:dyDescent="0.2">
      <c r="A77" s="78"/>
      <c r="B77" s="330"/>
      <c r="C77" s="81" t="s">
        <v>12</v>
      </c>
      <c r="D77" s="23"/>
      <c r="E77" s="22"/>
      <c r="F77" s="138"/>
      <c r="G77" s="140">
        <f t="shared" si="13"/>
        <v>0</v>
      </c>
      <c r="H77" s="26"/>
      <c r="I77" s="18"/>
      <c r="J77" s="138"/>
      <c r="K77" s="145">
        <f t="shared" si="12"/>
        <v>0</v>
      </c>
      <c r="L77" s="18"/>
      <c r="M77" s="148"/>
      <c r="N77" s="18"/>
      <c r="O77" s="148"/>
      <c r="P77" s="18"/>
      <c r="Q77" s="148"/>
      <c r="R77" s="18"/>
      <c r="S77" s="148"/>
      <c r="T77" s="18"/>
      <c r="U77" s="150"/>
    </row>
    <row r="78" spans="1:22" ht="15" customHeight="1" thickBot="1" x14ac:dyDescent="0.25">
      <c r="A78" s="82"/>
      <c r="B78" s="331"/>
      <c r="C78" s="83" t="s">
        <v>13</v>
      </c>
      <c r="D78" s="24"/>
      <c r="E78" s="25"/>
      <c r="F78" s="141"/>
      <c r="G78" s="142">
        <f t="shared" si="13"/>
        <v>0</v>
      </c>
      <c r="H78" s="27"/>
      <c r="I78" s="28"/>
      <c r="J78" s="141"/>
      <c r="K78" s="146">
        <f t="shared" si="12"/>
        <v>0</v>
      </c>
      <c r="L78" s="29"/>
      <c r="M78" s="149"/>
      <c r="N78" s="29"/>
      <c r="O78" s="149"/>
      <c r="P78" s="29"/>
      <c r="Q78" s="149"/>
      <c r="R78" s="29"/>
      <c r="S78" s="149"/>
      <c r="T78" s="29"/>
      <c r="U78" s="151"/>
      <c r="V78" s="11" t="s">
        <v>8</v>
      </c>
    </row>
    <row r="79" spans="1:22" ht="13.5" thickBot="1" x14ac:dyDescent="0.25">
      <c r="A79" s="84"/>
      <c r="B79" s="87"/>
      <c r="C79" s="85"/>
      <c r="D79" s="86"/>
      <c r="E79" s="87"/>
      <c r="F79" s="143"/>
      <c r="G79" s="144">
        <f>SUM(G74:G78)</f>
        <v>0</v>
      </c>
      <c r="H79" s="89"/>
      <c r="I79" s="89"/>
      <c r="J79" s="90"/>
      <c r="K79" s="147">
        <f>SUM(K74:K78)</f>
        <v>0</v>
      </c>
      <c r="L79" s="89"/>
      <c r="M79" s="147">
        <f>SUM(M74:M78)</f>
        <v>0</v>
      </c>
      <c r="N79" s="89"/>
      <c r="O79" s="147">
        <f>SUM(O74:O78)</f>
        <v>0</v>
      </c>
      <c r="P79" s="89"/>
      <c r="Q79" s="147">
        <f>SUM(Q74:Q78)</f>
        <v>0</v>
      </c>
      <c r="R79" s="89"/>
      <c r="S79" s="147">
        <f>SUM(S74:S78)</f>
        <v>0</v>
      </c>
      <c r="T79" s="89"/>
      <c r="U79" s="152">
        <f>SUM(U74:U78)</f>
        <v>0</v>
      </c>
      <c r="V79" s="153">
        <f>U79-G79-K79-M79-O79-Q79-S79</f>
        <v>0</v>
      </c>
    </row>
    <row r="80" spans="1:22" ht="13.5" thickBot="1" x14ac:dyDescent="0.25">
      <c r="A80" s="94"/>
      <c r="B80" s="94"/>
      <c r="E80" s="94"/>
      <c r="F80" s="95"/>
      <c r="G80" s="95"/>
      <c r="H80" s="96"/>
      <c r="I80" s="96"/>
      <c r="J80" s="97"/>
      <c r="K80" s="97"/>
      <c r="L80" s="96"/>
      <c r="M80" s="97"/>
      <c r="N80" s="96"/>
      <c r="O80" s="97"/>
      <c r="P80" s="96"/>
      <c r="Q80" s="97"/>
      <c r="R80" s="96"/>
      <c r="S80" s="97"/>
      <c r="T80" s="96"/>
      <c r="U80" s="97"/>
      <c r="V80" s="66"/>
    </row>
    <row r="81" spans="1:22" s="31" customFormat="1" ht="15.75" thickBot="1" x14ac:dyDescent="0.3">
      <c r="A81" s="275" t="s">
        <v>85</v>
      </c>
      <c r="B81" s="260"/>
      <c r="C81" s="260"/>
      <c r="D81" s="261"/>
      <c r="E81" s="262" t="s">
        <v>85</v>
      </c>
      <c r="F81" s="263"/>
      <c r="G81" s="263"/>
      <c r="H81" s="263"/>
      <c r="I81" s="263"/>
      <c r="J81" s="263"/>
      <c r="K81" s="263"/>
      <c r="L81" s="263"/>
      <c r="M81" s="263"/>
      <c r="N81" s="263"/>
      <c r="O81" s="263"/>
      <c r="P81" s="263"/>
      <c r="Q81" s="263"/>
      <c r="R81" s="263"/>
      <c r="S81" s="264"/>
      <c r="T81" s="265" t="s">
        <v>85</v>
      </c>
      <c r="U81" s="266"/>
    </row>
    <row r="82" spans="1:22" ht="12.75" customHeight="1" x14ac:dyDescent="0.2">
      <c r="A82" s="256" t="s">
        <v>47</v>
      </c>
      <c r="B82" s="257"/>
      <c r="C82" s="257"/>
      <c r="D82" s="258"/>
      <c r="E82" s="267" t="s">
        <v>41</v>
      </c>
      <c r="F82" s="267"/>
      <c r="G82" s="268"/>
      <c r="H82" s="269" t="s">
        <v>15</v>
      </c>
      <c r="I82" s="270"/>
      <c r="J82" s="270"/>
      <c r="K82" s="271"/>
      <c r="L82" s="272" t="s">
        <v>48</v>
      </c>
      <c r="M82" s="273"/>
      <c r="N82" s="269" t="s">
        <v>122</v>
      </c>
      <c r="O82" s="271"/>
      <c r="P82" s="269" t="s">
        <v>17</v>
      </c>
      <c r="Q82" s="271"/>
      <c r="R82" s="269" t="s">
        <v>18</v>
      </c>
      <c r="S82" s="271"/>
      <c r="T82" s="269" t="s">
        <v>7</v>
      </c>
      <c r="U82" s="274"/>
      <c r="V82" s="209"/>
    </row>
    <row r="83" spans="1:22" x14ac:dyDescent="0.2">
      <c r="A83" s="68"/>
      <c r="B83" s="135" t="s">
        <v>125</v>
      </c>
      <c r="C83" s="69"/>
      <c r="D83" s="70"/>
      <c r="E83" s="71" t="s">
        <v>45</v>
      </c>
      <c r="F83" s="71" t="s">
        <v>63</v>
      </c>
      <c r="G83" s="72" t="s">
        <v>22</v>
      </c>
      <c r="H83" s="71" t="s">
        <v>45</v>
      </c>
      <c r="I83" s="73" t="s">
        <v>23</v>
      </c>
      <c r="J83" s="71" t="s">
        <v>62</v>
      </c>
      <c r="K83" s="74" t="s">
        <v>22</v>
      </c>
      <c r="L83" s="75" t="s">
        <v>24</v>
      </c>
      <c r="M83" s="76" t="s">
        <v>6</v>
      </c>
      <c r="N83" s="73" t="s">
        <v>24</v>
      </c>
      <c r="O83" s="74" t="s">
        <v>6</v>
      </c>
      <c r="P83" s="73" t="s">
        <v>24</v>
      </c>
      <c r="Q83" s="74" t="s">
        <v>6</v>
      </c>
      <c r="R83" s="73" t="s">
        <v>24</v>
      </c>
      <c r="S83" s="74" t="s">
        <v>6</v>
      </c>
      <c r="T83" s="73" t="s">
        <v>24</v>
      </c>
      <c r="U83" s="77" t="s">
        <v>25</v>
      </c>
    </row>
    <row r="84" spans="1:22" ht="15" customHeight="1" x14ac:dyDescent="0.2">
      <c r="A84" s="78"/>
      <c r="B84" s="329"/>
      <c r="C84" s="79" t="s">
        <v>9</v>
      </c>
      <c r="D84" s="19"/>
      <c r="E84" s="20"/>
      <c r="F84" s="136"/>
      <c r="G84" s="137">
        <f>E84*F84</f>
        <v>0</v>
      </c>
      <c r="H84" s="26"/>
      <c r="I84" s="18"/>
      <c r="J84" s="138"/>
      <c r="K84" s="145">
        <f t="shared" ref="K84:K88" si="14">H84*J84</f>
        <v>0</v>
      </c>
      <c r="L84" s="18"/>
      <c r="M84" s="148"/>
      <c r="N84" s="18"/>
      <c r="O84" s="148"/>
      <c r="P84" s="18"/>
      <c r="Q84" s="148"/>
      <c r="R84" s="170" t="s">
        <v>141</v>
      </c>
      <c r="S84" s="148"/>
      <c r="T84" s="18"/>
      <c r="U84" s="150"/>
    </row>
    <row r="85" spans="1:22" ht="15" customHeight="1" x14ac:dyDescent="0.2">
      <c r="A85" s="78"/>
      <c r="B85" s="330"/>
      <c r="C85" s="79" t="s">
        <v>10</v>
      </c>
      <c r="D85" s="21"/>
      <c r="E85" s="20"/>
      <c r="F85" s="138"/>
      <c r="G85" s="137">
        <f t="shared" ref="G85:G88" si="15">E85*F85</f>
        <v>0</v>
      </c>
      <c r="H85" s="26"/>
      <c r="I85" s="18"/>
      <c r="J85" s="138"/>
      <c r="K85" s="145">
        <f t="shared" si="14"/>
        <v>0</v>
      </c>
      <c r="L85" s="18"/>
      <c r="M85" s="148"/>
      <c r="N85" s="18"/>
      <c r="O85" s="148"/>
      <c r="P85" s="18"/>
      <c r="Q85" s="148"/>
      <c r="R85" s="18"/>
      <c r="S85" s="148"/>
      <c r="T85" s="18"/>
      <c r="U85" s="150"/>
    </row>
    <row r="86" spans="1:22" ht="15" customHeight="1" x14ac:dyDescent="0.2">
      <c r="A86" s="78"/>
      <c r="B86" s="330"/>
      <c r="C86" s="80" t="s">
        <v>11</v>
      </c>
      <c r="D86" s="21"/>
      <c r="E86" s="22"/>
      <c r="F86" s="138"/>
      <c r="G86" s="139">
        <f t="shared" si="15"/>
        <v>0</v>
      </c>
      <c r="H86" s="26"/>
      <c r="I86" s="18"/>
      <c r="J86" s="138"/>
      <c r="K86" s="145">
        <f t="shared" si="14"/>
        <v>0</v>
      </c>
      <c r="L86" s="18"/>
      <c r="M86" s="148"/>
      <c r="N86" s="18"/>
      <c r="O86" s="148"/>
      <c r="P86" s="18"/>
      <c r="Q86" s="148"/>
      <c r="R86" s="18"/>
      <c r="S86" s="148"/>
      <c r="T86" s="18"/>
      <c r="U86" s="150"/>
    </row>
    <row r="87" spans="1:22" ht="15" customHeight="1" x14ac:dyDescent="0.2">
      <c r="A87" s="78"/>
      <c r="B87" s="330"/>
      <c r="C87" s="81" t="s">
        <v>12</v>
      </c>
      <c r="D87" s="23"/>
      <c r="E87" s="22"/>
      <c r="F87" s="138"/>
      <c r="G87" s="140">
        <f t="shared" si="15"/>
        <v>0</v>
      </c>
      <c r="H87" s="26"/>
      <c r="I87" s="18"/>
      <c r="J87" s="138"/>
      <c r="K87" s="145">
        <f t="shared" si="14"/>
        <v>0</v>
      </c>
      <c r="L87" s="18"/>
      <c r="M87" s="148"/>
      <c r="N87" s="18"/>
      <c r="O87" s="148"/>
      <c r="P87" s="18"/>
      <c r="Q87" s="148"/>
      <c r="R87" s="18"/>
      <c r="S87" s="148"/>
      <c r="T87" s="18"/>
      <c r="U87" s="150"/>
    </row>
    <row r="88" spans="1:22" ht="15" customHeight="1" thickBot="1" x14ac:dyDescent="0.25">
      <c r="A88" s="82"/>
      <c r="B88" s="331"/>
      <c r="C88" s="83" t="s">
        <v>13</v>
      </c>
      <c r="D88" s="24"/>
      <c r="E88" s="25"/>
      <c r="F88" s="141"/>
      <c r="G88" s="142">
        <f t="shared" si="15"/>
        <v>0</v>
      </c>
      <c r="H88" s="27"/>
      <c r="I88" s="28"/>
      <c r="J88" s="141"/>
      <c r="K88" s="146">
        <f t="shared" si="14"/>
        <v>0</v>
      </c>
      <c r="L88" s="29"/>
      <c r="M88" s="149"/>
      <c r="N88" s="29"/>
      <c r="O88" s="149"/>
      <c r="P88" s="29"/>
      <c r="Q88" s="149"/>
      <c r="R88" s="29"/>
      <c r="S88" s="149"/>
      <c r="T88" s="29"/>
      <c r="U88" s="151"/>
      <c r="V88" s="11" t="s">
        <v>8</v>
      </c>
    </row>
    <row r="89" spans="1:22" ht="13.5" thickBot="1" x14ac:dyDescent="0.25">
      <c r="A89" s="84"/>
      <c r="B89" s="87"/>
      <c r="C89" s="85"/>
      <c r="D89" s="86"/>
      <c r="E89" s="87"/>
      <c r="F89" s="143"/>
      <c r="G89" s="144">
        <f>SUM(G84:G88)</f>
        <v>0</v>
      </c>
      <c r="H89" s="89"/>
      <c r="I89" s="89"/>
      <c r="J89" s="90"/>
      <c r="K89" s="147">
        <f>SUM(K84:K88)</f>
        <v>0</v>
      </c>
      <c r="L89" s="89"/>
      <c r="M89" s="147">
        <f>SUM(M84:M88)</f>
        <v>0</v>
      </c>
      <c r="N89" s="89"/>
      <c r="O89" s="147">
        <f>SUM(O84:O88)</f>
        <v>0</v>
      </c>
      <c r="P89" s="89"/>
      <c r="Q89" s="147">
        <f>SUM(Q84:Q88)</f>
        <v>0</v>
      </c>
      <c r="R89" s="89"/>
      <c r="S89" s="147">
        <f>SUM(S84:S88)</f>
        <v>0</v>
      </c>
      <c r="T89" s="89"/>
      <c r="U89" s="152">
        <f>SUM(U84:U88)</f>
        <v>0</v>
      </c>
      <c r="V89" s="153">
        <f>U89-G89-K89-M89-O89-Q89-S89</f>
        <v>0</v>
      </c>
    </row>
    <row r="90" spans="1:22" ht="13.5" thickBot="1" x14ac:dyDescent="0.25">
      <c r="A90" s="94"/>
      <c r="B90" s="94"/>
      <c r="E90" s="94"/>
      <c r="F90" s="95"/>
      <c r="G90" s="95"/>
      <c r="H90" s="96"/>
      <c r="I90" s="96"/>
      <c r="J90" s="97"/>
      <c r="K90" s="97"/>
      <c r="L90" s="96"/>
      <c r="M90" s="97"/>
      <c r="N90" s="96"/>
      <c r="O90" s="97"/>
      <c r="P90" s="96"/>
      <c r="Q90" s="97"/>
      <c r="R90" s="96"/>
      <c r="S90" s="97"/>
      <c r="T90" s="96"/>
      <c r="U90" s="97"/>
      <c r="V90" s="66"/>
    </row>
    <row r="91" spans="1:22" s="31" customFormat="1" ht="15.75" thickBot="1" x14ac:dyDescent="0.3">
      <c r="A91" s="275" t="s">
        <v>86</v>
      </c>
      <c r="B91" s="260"/>
      <c r="C91" s="260"/>
      <c r="D91" s="261"/>
      <c r="E91" s="262" t="s">
        <v>86</v>
      </c>
      <c r="F91" s="263"/>
      <c r="G91" s="263"/>
      <c r="H91" s="263"/>
      <c r="I91" s="263"/>
      <c r="J91" s="263"/>
      <c r="K91" s="263"/>
      <c r="L91" s="263"/>
      <c r="M91" s="263"/>
      <c r="N91" s="263"/>
      <c r="O91" s="263"/>
      <c r="P91" s="263"/>
      <c r="Q91" s="263"/>
      <c r="R91" s="263"/>
      <c r="S91" s="264"/>
      <c r="T91" s="265" t="s">
        <v>86</v>
      </c>
      <c r="U91" s="266"/>
    </row>
    <row r="92" spans="1:22" ht="12.75" customHeight="1" x14ac:dyDescent="0.2">
      <c r="A92" s="256" t="s">
        <v>47</v>
      </c>
      <c r="B92" s="257"/>
      <c r="C92" s="257"/>
      <c r="D92" s="258"/>
      <c r="E92" s="267" t="s">
        <v>41</v>
      </c>
      <c r="F92" s="267"/>
      <c r="G92" s="268"/>
      <c r="H92" s="269" t="s">
        <v>15</v>
      </c>
      <c r="I92" s="270"/>
      <c r="J92" s="270"/>
      <c r="K92" s="271"/>
      <c r="L92" s="272" t="s">
        <v>48</v>
      </c>
      <c r="M92" s="273"/>
      <c r="N92" s="269" t="s">
        <v>122</v>
      </c>
      <c r="O92" s="271"/>
      <c r="P92" s="269" t="s">
        <v>17</v>
      </c>
      <c r="Q92" s="271"/>
      <c r="R92" s="269" t="s">
        <v>18</v>
      </c>
      <c r="S92" s="271"/>
      <c r="T92" s="269" t="s">
        <v>7</v>
      </c>
      <c r="U92" s="274"/>
      <c r="V92" s="209"/>
    </row>
    <row r="93" spans="1:22" x14ac:dyDescent="0.2">
      <c r="A93" s="68"/>
      <c r="B93" s="135" t="s">
        <v>125</v>
      </c>
      <c r="C93" s="69"/>
      <c r="D93" s="70"/>
      <c r="E93" s="71" t="s">
        <v>45</v>
      </c>
      <c r="F93" s="71" t="s">
        <v>63</v>
      </c>
      <c r="G93" s="72" t="s">
        <v>22</v>
      </c>
      <c r="H93" s="71" t="s">
        <v>45</v>
      </c>
      <c r="I93" s="73" t="s">
        <v>23</v>
      </c>
      <c r="J93" s="71" t="s">
        <v>62</v>
      </c>
      <c r="K93" s="74" t="s">
        <v>22</v>
      </c>
      <c r="L93" s="75" t="s">
        <v>24</v>
      </c>
      <c r="M93" s="76" t="s">
        <v>6</v>
      </c>
      <c r="N93" s="73" t="s">
        <v>24</v>
      </c>
      <c r="O93" s="74" t="s">
        <v>6</v>
      </c>
      <c r="P93" s="73" t="s">
        <v>24</v>
      </c>
      <c r="Q93" s="74" t="s">
        <v>6</v>
      </c>
      <c r="R93" s="73" t="s">
        <v>24</v>
      </c>
      <c r="S93" s="74" t="s">
        <v>6</v>
      </c>
      <c r="T93" s="73" t="s">
        <v>24</v>
      </c>
      <c r="U93" s="77" t="s">
        <v>25</v>
      </c>
    </row>
    <row r="94" spans="1:22" ht="15" customHeight="1" x14ac:dyDescent="0.2">
      <c r="A94" s="78"/>
      <c r="B94" s="329"/>
      <c r="C94" s="79" t="s">
        <v>9</v>
      </c>
      <c r="D94" s="19"/>
      <c r="E94" s="20"/>
      <c r="F94" s="136"/>
      <c r="G94" s="137">
        <f>E94*F94</f>
        <v>0</v>
      </c>
      <c r="H94" s="26"/>
      <c r="I94" s="18"/>
      <c r="J94" s="138"/>
      <c r="K94" s="145">
        <f t="shared" ref="K94:K98" si="16">H94*J94</f>
        <v>0</v>
      </c>
      <c r="L94" s="18"/>
      <c r="M94" s="148"/>
      <c r="N94" s="18"/>
      <c r="O94" s="148"/>
      <c r="P94" s="18"/>
      <c r="Q94" s="148"/>
      <c r="R94" s="170" t="s">
        <v>141</v>
      </c>
      <c r="S94" s="148"/>
      <c r="T94" s="18"/>
      <c r="U94" s="150"/>
    </row>
    <row r="95" spans="1:22" ht="15" customHeight="1" x14ac:dyDescent="0.2">
      <c r="A95" s="78"/>
      <c r="B95" s="330"/>
      <c r="C95" s="79" t="s">
        <v>10</v>
      </c>
      <c r="D95" s="21"/>
      <c r="E95" s="20"/>
      <c r="F95" s="138"/>
      <c r="G95" s="137">
        <f t="shared" ref="G95:G98" si="17">E95*F95</f>
        <v>0</v>
      </c>
      <c r="H95" s="26"/>
      <c r="I95" s="18"/>
      <c r="J95" s="138"/>
      <c r="K95" s="145">
        <f t="shared" si="16"/>
        <v>0</v>
      </c>
      <c r="L95" s="18"/>
      <c r="M95" s="148"/>
      <c r="N95" s="18"/>
      <c r="O95" s="148"/>
      <c r="P95" s="18"/>
      <c r="Q95" s="148"/>
      <c r="R95" s="18"/>
      <c r="S95" s="148"/>
      <c r="T95" s="18"/>
      <c r="U95" s="150"/>
    </row>
    <row r="96" spans="1:22" ht="15" customHeight="1" x14ac:dyDescent="0.2">
      <c r="A96" s="78"/>
      <c r="B96" s="330"/>
      <c r="C96" s="80" t="s">
        <v>11</v>
      </c>
      <c r="D96" s="21"/>
      <c r="E96" s="22"/>
      <c r="F96" s="138"/>
      <c r="G96" s="139">
        <f t="shared" si="17"/>
        <v>0</v>
      </c>
      <c r="H96" s="26"/>
      <c r="I96" s="18"/>
      <c r="J96" s="138"/>
      <c r="K96" s="145">
        <f t="shared" si="16"/>
        <v>0</v>
      </c>
      <c r="L96" s="18"/>
      <c r="M96" s="148"/>
      <c r="N96" s="18"/>
      <c r="O96" s="148"/>
      <c r="P96" s="18"/>
      <c r="Q96" s="148"/>
      <c r="R96" s="18"/>
      <c r="S96" s="148"/>
      <c r="T96" s="18"/>
      <c r="U96" s="150"/>
    </row>
    <row r="97" spans="1:22" ht="15" customHeight="1" x14ac:dyDescent="0.2">
      <c r="A97" s="78"/>
      <c r="B97" s="330"/>
      <c r="C97" s="81" t="s">
        <v>12</v>
      </c>
      <c r="D97" s="23"/>
      <c r="E97" s="22"/>
      <c r="F97" s="138"/>
      <c r="G97" s="140">
        <f t="shared" si="17"/>
        <v>0</v>
      </c>
      <c r="H97" s="26"/>
      <c r="I97" s="18"/>
      <c r="J97" s="138"/>
      <c r="K97" s="145">
        <f t="shared" si="16"/>
        <v>0</v>
      </c>
      <c r="L97" s="18"/>
      <c r="M97" s="148"/>
      <c r="N97" s="18"/>
      <c r="O97" s="148"/>
      <c r="P97" s="18"/>
      <c r="Q97" s="148"/>
      <c r="R97" s="18"/>
      <c r="S97" s="148"/>
      <c r="T97" s="18"/>
      <c r="U97" s="150"/>
    </row>
    <row r="98" spans="1:22" ht="15" customHeight="1" thickBot="1" x14ac:dyDescent="0.25">
      <c r="A98" s="82"/>
      <c r="B98" s="331"/>
      <c r="C98" s="83" t="s">
        <v>13</v>
      </c>
      <c r="D98" s="24"/>
      <c r="E98" s="25"/>
      <c r="F98" s="141"/>
      <c r="G98" s="142">
        <f t="shared" si="17"/>
        <v>0</v>
      </c>
      <c r="H98" s="27"/>
      <c r="I98" s="28"/>
      <c r="J98" s="141"/>
      <c r="K98" s="146">
        <f t="shared" si="16"/>
        <v>0</v>
      </c>
      <c r="L98" s="29"/>
      <c r="M98" s="149"/>
      <c r="N98" s="29"/>
      <c r="O98" s="149"/>
      <c r="P98" s="29"/>
      <c r="Q98" s="149"/>
      <c r="R98" s="29"/>
      <c r="S98" s="149"/>
      <c r="T98" s="29"/>
      <c r="U98" s="151"/>
      <c r="V98" s="11" t="s">
        <v>8</v>
      </c>
    </row>
    <row r="99" spans="1:22" ht="13.5" thickBot="1" x14ac:dyDescent="0.25">
      <c r="A99" s="84"/>
      <c r="B99" s="87"/>
      <c r="C99" s="85"/>
      <c r="D99" s="86"/>
      <c r="E99" s="87"/>
      <c r="F99" s="143"/>
      <c r="G99" s="144">
        <f>SUM(G94:G98)</f>
        <v>0</v>
      </c>
      <c r="H99" s="89"/>
      <c r="I99" s="89"/>
      <c r="J99" s="90"/>
      <c r="K99" s="147">
        <f>SUM(K94:K98)</f>
        <v>0</v>
      </c>
      <c r="L99" s="89"/>
      <c r="M99" s="147">
        <f>SUM(M94:M98)</f>
        <v>0</v>
      </c>
      <c r="N99" s="89"/>
      <c r="O99" s="147">
        <f>SUM(O94:O98)</f>
        <v>0</v>
      </c>
      <c r="P99" s="89"/>
      <c r="Q99" s="147">
        <f>SUM(Q94:Q98)</f>
        <v>0</v>
      </c>
      <c r="R99" s="89"/>
      <c r="S99" s="147">
        <f>SUM(S94:S98)</f>
        <v>0</v>
      </c>
      <c r="T99" s="89"/>
      <c r="U99" s="152">
        <f>SUM(U94:U98)</f>
        <v>0</v>
      </c>
      <c r="V99" s="153">
        <f>U99-G99-K99-M99-O99-Q99-S99</f>
        <v>0</v>
      </c>
    </row>
    <row r="100" spans="1:22" ht="13.5" thickBot="1" x14ac:dyDescent="0.25">
      <c r="A100" s="94"/>
      <c r="B100" s="94"/>
      <c r="E100" s="94"/>
      <c r="F100" s="95"/>
      <c r="G100" s="95"/>
      <c r="H100" s="96"/>
      <c r="I100" s="96"/>
      <c r="J100" s="97"/>
      <c r="K100" s="97"/>
      <c r="L100" s="96"/>
      <c r="M100" s="97"/>
      <c r="N100" s="96"/>
      <c r="O100" s="97"/>
      <c r="P100" s="96"/>
      <c r="Q100" s="97"/>
      <c r="R100" s="96"/>
      <c r="S100" s="97"/>
      <c r="T100" s="96"/>
      <c r="U100" s="97"/>
      <c r="V100" s="66"/>
    </row>
    <row r="101" spans="1:22" s="31" customFormat="1" ht="15.75" thickBot="1" x14ac:dyDescent="0.3">
      <c r="A101" s="275" t="s">
        <v>87</v>
      </c>
      <c r="B101" s="260"/>
      <c r="C101" s="260"/>
      <c r="D101" s="261"/>
      <c r="E101" s="262" t="s">
        <v>87</v>
      </c>
      <c r="F101" s="263"/>
      <c r="G101" s="263"/>
      <c r="H101" s="263"/>
      <c r="I101" s="263"/>
      <c r="J101" s="263"/>
      <c r="K101" s="263"/>
      <c r="L101" s="263"/>
      <c r="M101" s="263"/>
      <c r="N101" s="263"/>
      <c r="O101" s="263"/>
      <c r="P101" s="263"/>
      <c r="Q101" s="263"/>
      <c r="R101" s="263"/>
      <c r="S101" s="264"/>
      <c r="T101" s="265" t="s">
        <v>87</v>
      </c>
      <c r="U101" s="266"/>
    </row>
    <row r="102" spans="1:22" ht="12.75" customHeight="1" x14ac:dyDescent="0.2">
      <c r="A102" s="256" t="s">
        <v>47</v>
      </c>
      <c r="B102" s="257"/>
      <c r="C102" s="257"/>
      <c r="D102" s="258"/>
      <c r="E102" s="267" t="s">
        <v>41</v>
      </c>
      <c r="F102" s="267"/>
      <c r="G102" s="268"/>
      <c r="H102" s="269" t="s">
        <v>15</v>
      </c>
      <c r="I102" s="270"/>
      <c r="J102" s="270"/>
      <c r="K102" s="271"/>
      <c r="L102" s="272" t="s">
        <v>48</v>
      </c>
      <c r="M102" s="273"/>
      <c r="N102" s="269" t="s">
        <v>122</v>
      </c>
      <c r="O102" s="271"/>
      <c r="P102" s="269" t="s">
        <v>17</v>
      </c>
      <c r="Q102" s="271"/>
      <c r="R102" s="269" t="s">
        <v>18</v>
      </c>
      <c r="S102" s="271"/>
      <c r="T102" s="269" t="s">
        <v>7</v>
      </c>
      <c r="U102" s="274"/>
      <c r="V102" s="209"/>
    </row>
    <row r="103" spans="1:22" ht="15" customHeight="1" x14ac:dyDescent="0.2">
      <c r="A103" s="68"/>
      <c r="B103" s="135" t="s">
        <v>125</v>
      </c>
      <c r="C103" s="69"/>
      <c r="D103" s="70"/>
      <c r="E103" s="71" t="s">
        <v>45</v>
      </c>
      <c r="F103" s="71" t="s">
        <v>63</v>
      </c>
      <c r="G103" s="72" t="s">
        <v>22</v>
      </c>
      <c r="H103" s="71" t="s">
        <v>45</v>
      </c>
      <c r="I103" s="73" t="s">
        <v>23</v>
      </c>
      <c r="J103" s="71" t="s">
        <v>62</v>
      </c>
      <c r="K103" s="74" t="s">
        <v>22</v>
      </c>
      <c r="L103" s="75" t="s">
        <v>24</v>
      </c>
      <c r="M103" s="76" t="s">
        <v>6</v>
      </c>
      <c r="N103" s="73" t="s">
        <v>24</v>
      </c>
      <c r="O103" s="74" t="s">
        <v>6</v>
      </c>
      <c r="P103" s="73" t="s">
        <v>24</v>
      </c>
      <c r="Q103" s="74" t="s">
        <v>6</v>
      </c>
      <c r="R103" s="73" t="s">
        <v>24</v>
      </c>
      <c r="S103" s="74" t="s">
        <v>6</v>
      </c>
      <c r="T103" s="73" t="s">
        <v>24</v>
      </c>
      <c r="U103" s="77" t="s">
        <v>25</v>
      </c>
    </row>
    <row r="104" spans="1:22" ht="15" customHeight="1" x14ac:dyDescent="0.2">
      <c r="A104" s="78"/>
      <c r="B104" s="329"/>
      <c r="C104" s="79" t="s">
        <v>9</v>
      </c>
      <c r="D104" s="19"/>
      <c r="E104" s="20"/>
      <c r="F104" s="136"/>
      <c r="G104" s="137">
        <f>E104*F104</f>
        <v>0</v>
      </c>
      <c r="H104" s="26"/>
      <c r="I104" s="18"/>
      <c r="J104" s="138"/>
      <c r="K104" s="145">
        <f t="shared" ref="K104:K108" si="18">H104*J104</f>
        <v>0</v>
      </c>
      <c r="L104" s="18"/>
      <c r="M104" s="148"/>
      <c r="N104" s="18"/>
      <c r="O104" s="148"/>
      <c r="P104" s="18"/>
      <c r="Q104" s="148"/>
      <c r="R104" s="170" t="s">
        <v>141</v>
      </c>
      <c r="S104" s="148"/>
      <c r="T104" s="18"/>
      <c r="U104" s="150"/>
    </row>
    <row r="105" spans="1:22" ht="15" customHeight="1" x14ac:dyDescent="0.2">
      <c r="A105" s="78"/>
      <c r="B105" s="330"/>
      <c r="C105" s="79" t="s">
        <v>10</v>
      </c>
      <c r="D105" s="21"/>
      <c r="E105" s="20"/>
      <c r="F105" s="138"/>
      <c r="G105" s="137">
        <f t="shared" ref="G105:G108" si="19">E105*F105</f>
        <v>0</v>
      </c>
      <c r="H105" s="26"/>
      <c r="I105" s="18"/>
      <c r="J105" s="138"/>
      <c r="K105" s="145">
        <f t="shared" si="18"/>
        <v>0</v>
      </c>
      <c r="L105" s="18"/>
      <c r="M105" s="148"/>
      <c r="N105" s="18"/>
      <c r="O105" s="148"/>
      <c r="P105" s="18"/>
      <c r="Q105" s="148"/>
      <c r="R105" s="18"/>
      <c r="S105" s="148"/>
      <c r="T105" s="18"/>
      <c r="U105" s="150"/>
    </row>
    <row r="106" spans="1:22" ht="15" customHeight="1" x14ac:dyDescent="0.2">
      <c r="A106" s="78"/>
      <c r="B106" s="330"/>
      <c r="C106" s="80" t="s">
        <v>11</v>
      </c>
      <c r="D106" s="21"/>
      <c r="E106" s="22"/>
      <c r="F106" s="138"/>
      <c r="G106" s="139">
        <f t="shared" si="19"/>
        <v>0</v>
      </c>
      <c r="H106" s="26"/>
      <c r="I106" s="18"/>
      <c r="J106" s="138"/>
      <c r="K106" s="145">
        <f t="shared" si="18"/>
        <v>0</v>
      </c>
      <c r="L106" s="18"/>
      <c r="M106" s="148"/>
      <c r="N106" s="18"/>
      <c r="O106" s="148"/>
      <c r="P106" s="18"/>
      <c r="Q106" s="148"/>
      <c r="R106" s="18"/>
      <c r="S106" s="148"/>
      <c r="T106" s="18"/>
      <c r="U106" s="150"/>
    </row>
    <row r="107" spans="1:22" ht="15" customHeight="1" x14ac:dyDescent="0.2">
      <c r="A107" s="78"/>
      <c r="B107" s="330"/>
      <c r="C107" s="81" t="s">
        <v>12</v>
      </c>
      <c r="D107" s="23"/>
      <c r="E107" s="22"/>
      <c r="F107" s="138"/>
      <c r="G107" s="140">
        <f t="shared" si="19"/>
        <v>0</v>
      </c>
      <c r="H107" s="26"/>
      <c r="I107" s="18"/>
      <c r="J107" s="138"/>
      <c r="K107" s="145">
        <f t="shared" si="18"/>
        <v>0</v>
      </c>
      <c r="L107" s="18"/>
      <c r="M107" s="148"/>
      <c r="N107" s="18"/>
      <c r="O107" s="148"/>
      <c r="P107" s="18"/>
      <c r="Q107" s="148"/>
      <c r="R107" s="18"/>
      <c r="S107" s="148"/>
      <c r="T107" s="18"/>
      <c r="U107" s="150"/>
    </row>
    <row r="108" spans="1:22" ht="15" customHeight="1" thickBot="1" x14ac:dyDescent="0.25">
      <c r="A108" s="82"/>
      <c r="B108" s="331"/>
      <c r="C108" s="83" t="s">
        <v>13</v>
      </c>
      <c r="D108" s="24"/>
      <c r="E108" s="25"/>
      <c r="F108" s="141"/>
      <c r="G108" s="142">
        <f t="shared" si="19"/>
        <v>0</v>
      </c>
      <c r="H108" s="27"/>
      <c r="I108" s="28"/>
      <c r="J108" s="141"/>
      <c r="K108" s="146">
        <f t="shared" si="18"/>
        <v>0</v>
      </c>
      <c r="L108" s="29"/>
      <c r="M108" s="149"/>
      <c r="N108" s="29"/>
      <c r="O108" s="149"/>
      <c r="P108" s="29"/>
      <c r="Q108" s="149"/>
      <c r="R108" s="29"/>
      <c r="S108" s="149"/>
      <c r="T108" s="29"/>
      <c r="U108" s="151"/>
      <c r="V108" s="11" t="s">
        <v>8</v>
      </c>
    </row>
    <row r="109" spans="1:22" ht="13.5" thickBot="1" x14ac:dyDescent="0.25">
      <c r="A109" s="84"/>
      <c r="B109" s="87"/>
      <c r="C109" s="85"/>
      <c r="D109" s="86"/>
      <c r="E109" s="87"/>
      <c r="F109" s="143"/>
      <c r="G109" s="144">
        <f>SUM(G104:G108)</f>
        <v>0</v>
      </c>
      <c r="H109" s="89"/>
      <c r="I109" s="89"/>
      <c r="J109" s="90"/>
      <c r="K109" s="147">
        <f>SUM(K104:K108)</f>
        <v>0</v>
      </c>
      <c r="L109" s="89"/>
      <c r="M109" s="147">
        <f>SUM(M104:M108)</f>
        <v>0</v>
      </c>
      <c r="N109" s="89"/>
      <c r="O109" s="147">
        <f>SUM(O104:O108)</f>
        <v>0</v>
      </c>
      <c r="P109" s="89"/>
      <c r="Q109" s="147">
        <f>SUM(Q104:Q108)</f>
        <v>0</v>
      </c>
      <c r="R109" s="89"/>
      <c r="S109" s="147">
        <f>SUM(S104:S108)</f>
        <v>0</v>
      </c>
      <c r="T109" s="89"/>
      <c r="U109" s="152">
        <f>SUM(U104:U108)</f>
        <v>0</v>
      </c>
      <c r="V109" s="153">
        <f>U109-G109-K109-M109-O109-Q109-S109</f>
        <v>0</v>
      </c>
    </row>
    <row r="110" spans="1:22" ht="13.5" thickBot="1" x14ac:dyDescent="0.25">
      <c r="A110" s="94"/>
      <c r="B110" s="94"/>
      <c r="E110" s="94"/>
      <c r="F110" s="95"/>
      <c r="G110" s="95"/>
      <c r="H110" s="96"/>
      <c r="I110" s="96"/>
      <c r="J110" s="97"/>
      <c r="K110" s="97"/>
      <c r="L110" s="96"/>
      <c r="M110" s="97"/>
      <c r="N110" s="96"/>
      <c r="O110" s="97"/>
      <c r="P110" s="96"/>
      <c r="Q110" s="97"/>
      <c r="R110" s="96"/>
      <c r="S110" s="97"/>
      <c r="T110" s="96"/>
      <c r="U110" s="97"/>
      <c r="V110" s="66"/>
    </row>
    <row r="111" spans="1:22" s="31" customFormat="1" ht="15.75" thickBot="1" x14ac:dyDescent="0.3">
      <c r="A111" s="275" t="s">
        <v>88</v>
      </c>
      <c r="B111" s="260"/>
      <c r="C111" s="260"/>
      <c r="D111" s="261"/>
      <c r="E111" s="262" t="s">
        <v>88</v>
      </c>
      <c r="F111" s="263"/>
      <c r="G111" s="263"/>
      <c r="H111" s="263"/>
      <c r="I111" s="263"/>
      <c r="J111" s="263"/>
      <c r="K111" s="263"/>
      <c r="L111" s="263"/>
      <c r="M111" s="263"/>
      <c r="N111" s="263"/>
      <c r="O111" s="263"/>
      <c r="P111" s="263"/>
      <c r="Q111" s="263"/>
      <c r="R111" s="263"/>
      <c r="S111" s="264"/>
      <c r="T111" s="265" t="s">
        <v>88</v>
      </c>
      <c r="U111" s="266"/>
    </row>
    <row r="112" spans="1:22" ht="12.75" customHeight="1" x14ac:dyDescent="0.2">
      <c r="A112" s="256" t="s">
        <v>47</v>
      </c>
      <c r="B112" s="257"/>
      <c r="C112" s="257"/>
      <c r="D112" s="258"/>
      <c r="E112" s="267" t="s">
        <v>41</v>
      </c>
      <c r="F112" s="267"/>
      <c r="G112" s="268"/>
      <c r="H112" s="269" t="s">
        <v>15</v>
      </c>
      <c r="I112" s="270"/>
      <c r="J112" s="270"/>
      <c r="K112" s="271"/>
      <c r="L112" s="272" t="s">
        <v>48</v>
      </c>
      <c r="M112" s="273"/>
      <c r="N112" s="269" t="s">
        <v>122</v>
      </c>
      <c r="O112" s="271"/>
      <c r="P112" s="269" t="s">
        <v>17</v>
      </c>
      <c r="Q112" s="271"/>
      <c r="R112" s="269" t="s">
        <v>18</v>
      </c>
      <c r="S112" s="271"/>
      <c r="T112" s="269" t="s">
        <v>7</v>
      </c>
      <c r="U112" s="274"/>
      <c r="V112" s="209"/>
    </row>
    <row r="113" spans="1:22" x14ac:dyDescent="0.2">
      <c r="A113" s="68"/>
      <c r="B113" s="135" t="s">
        <v>125</v>
      </c>
      <c r="C113" s="69"/>
      <c r="D113" s="70"/>
      <c r="E113" s="71" t="s">
        <v>45</v>
      </c>
      <c r="F113" s="71" t="s">
        <v>63</v>
      </c>
      <c r="G113" s="72" t="s">
        <v>22</v>
      </c>
      <c r="H113" s="71" t="s">
        <v>45</v>
      </c>
      <c r="I113" s="73" t="s">
        <v>23</v>
      </c>
      <c r="J113" s="71" t="s">
        <v>62</v>
      </c>
      <c r="K113" s="74" t="s">
        <v>22</v>
      </c>
      <c r="L113" s="75" t="s">
        <v>24</v>
      </c>
      <c r="M113" s="76" t="s">
        <v>6</v>
      </c>
      <c r="N113" s="73" t="s">
        <v>24</v>
      </c>
      <c r="O113" s="74" t="s">
        <v>6</v>
      </c>
      <c r="P113" s="73" t="s">
        <v>24</v>
      </c>
      <c r="Q113" s="74" t="s">
        <v>6</v>
      </c>
      <c r="R113" s="73" t="s">
        <v>24</v>
      </c>
      <c r="S113" s="74" t="s">
        <v>6</v>
      </c>
      <c r="T113" s="73" t="s">
        <v>24</v>
      </c>
      <c r="U113" s="77" t="s">
        <v>25</v>
      </c>
    </row>
    <row r="114" spans="1:22" ht="15" customHeight="1" x14ac:dyDescent="0.2">
      <c r="A114" s="78"/>
      <c r="B114" s="329"/>
      <c r="C114" s="79" t="s">
        <v>9</v>
      </c>
      <c r="D114" s="19"/>
      <c r="E114" s="20"/>
      <c r="F114" s="136"/>
      <c r="G114" s="137">
        <f>E114*F114</f>
        <v>0</v>
      </c>
      <c r="H114" s="26"/>
      <c r="I114" s="18"/>
      <c r="J114" s="138"/>
      <c r="K114" s="145">
        <f t="shared" ref="K114:K118" si="20">H114*J114</f>
        <v>0</v>
      </c>
      <c r="L114" s="18"/>
      <c r="M114" s="148"/>
      <c r="N114" s="18"/>
      <c r="O114" s="148"/>
      <c r="P114" s="18"/>
      <c r="Q114" s="148"/>
      <c r="R114" s="170" t="s">
        <v>141</v>
      </c>
      <c r="S114" s="148"/>
      <c r="T114" s="18"/>
      <c r="U114" s="150"/>
    </row>
    <row r="115" spans="1:22" ht="15" customHeight="1" x14ac:dyDescent="0.2">
      <c r="A115" s="78"/>
      <c r="B115" s="330"/>
      <c r="C115" s="79" t="s">
        <v>10</v>
      </c>
      <c r="D115" s="21"/>
      <c r="E115" s="20"/>
      <c r="F115" s="138"/>
      <c r="G115" s="137">
        <f t="shared" ref="G115:G118" si="21">E115*F115</f>
        <v>0</v>
      </c>
      <c r="H115" s="26"/>
      <c r="I115" s="18"/>
      <c r="J115" s="138"/>
      <c r="K115" s="145">
        <f t="shared" si="20"/>
        <v>0</v>
      </c>
      <c r="L115" s="18"/>
      <c r="M115" s="148"/>
      <c r="N115" s="18"/>
      <c r="O115" s="148"/>
      <c r="P115" s="18"/>
      <c r="Q115" s="148"/>
      <c r="R115" s="18"/>
      <c r="S115" s="148"/>
      <c r="T115" s="18"/>
      <c r="U115" s="150"/>
    </row>
    <row r="116" spans="1:22" ht="15" customHeight="1" x14ac:dyDescent="0.2">
      <c r="A116" s="78"/>
      <c r="B116" s="330"/>
      <c r="C116" s="80" t="s">
        <v>11</v>
      </c>
      <c r="D116" s="21"/>
      <c r="E116" s="22"/>
      <c r="F116" s="138"/>
      <c r="G116" s="139">
        <f t="shared" si="21"/>
        <v>0</v>
      </c>
      <c r="H116" s="26"/>
      <c r="I116" s="18"/>
      <c r="J116" s="138"/>
      <c r="K116" s="145">
        <f t="shared" si="20"/>
        <v>0</v>
      </c>
      <c r="L116" s="18"/>
      <c r="M116" s="148"/>
      <c r="N116" s="18"/>
      <c r="O116" s="148"/>
      <c r="P116" s="18"/>
      <c r="Q116" s="148"/>
      <c r="R116" s="18"/>
      <c r="S116" s="148"/>
      <c r="T116" s="18"/>
      <c r="U116" s="150"/>
    </row>
    <row r="117" spans="1:22" ht="15" customHeight="1" x14ac:dyDescent="0.2">
      <c r="A117" s="78"/>
      <c r="B117" s="330"/>
      <c r="C117" s="81" t="s">
        <v>12</v>
      </c>
      <c r="D117" s="23"/>
      <c r="E117" s="22"/>
      <c r="F117" s="138"/>
      <c r="G117" s="140">
        <f t="shared" si="21"/>
        <v>0</v>
      </c>
      <c r="H117" s="26"/>
      <c r="I117" s="18"/>
      <c r="J117" s="138"/>
      <c r="K117" s="145">
        <f t="shared" si="20"/>
        <v>0</v>
      </c>
      <c r="L117" s="18"/>
      <c r="M117" s="148"/>
      <c r="N117" s="18"/>
      <c r="O117" s="148"/>
      <c r="P117" s="18"/>
      <c r="Q117" s="148"/>
      <c r="R117" s="18"/>
      <c r="S117" s="148"/>
      <c r="T117" s="18"/>
      <c r="U117" s="150"/>
    </row>
    <row r="118" spans="1:22" ht="15" customHeight="1" thickBot="1" x14ac:dyDescent="0.25">
      <c r="A118" s="82"/>
      <c r="B118" s="331"/>
      <c r="C118" s="83" t="s">
        <v>13</v>
      </c>
      <c r="D118" s="24"/>
      <c r="E118" s="25"/>
      <c r="F118" s="141"/>
      <c r="G118" s="142">
        <f t="shared" si="21"/>
        <v>0</v>
      </c>
      <c r="H118" s="27"/>
      <c r="I118" s="28"/>
      <c r="J118" s="141"/>
      <c r="K118" s="146">
        <f t="shared" si="20"/>
        <v>0</v>
      </c>
      <c r="L118" s="29"/>
      <c r="M118" s="149"/>
      <c r="N118" s="29"/>
      <c r="O118" s="149"/>
      <c r="P118" s="29"/>
      <c r="Q118" s="149"/>
      <c r="R118" s="29"/>
      <c r="S118" s="149"/>
      <c r="T118" s="29"/>
      <c r="U118" s="151"/>
      <c r="V118" s="11" t="s">
        <v>8</v>
      </c>
    </row>
    <row r="119" spans="1:22" ht="13.5" thickBot="1" x14ac:dyDescent="0.25">
      <c r="A119" s="84"/>
      <c r="B119" s="87"/>
      <c r="C119" s="85"/>
      <c r="D119" s="86"/>
      <c r="E119" s="87"/>
      <c r="F119" s="143"/>
      <c r="G119" s="144">
        <f>SUM(G114:G118)</f>
        <v>0</v>
      </c>
      <c r="H119" s="89"/>
      <c r="I119" s="89"/>
      <c r="J119" s="90"/>
      <c r="K119" s="147">
        <f>SUM(K114:K118)</f>
        <v>0</v>
      </c>
      <c r="L119" s="89"/>
      <c r="M119" s="147">
        <f>SUM(M114:M118)</f>
        <v>0</v>
      </c>
      <c r="N119" s="89"/>
      <c r="O119" s="147">
        <f>SUM(O114:O118)</f>
        <v>0</v>
      </c>
      <c r="P119" s="89"/>
      <c r="Q119" s="147">
        <f>SUM(Q114:Q118)</f>
        <v>0</v>
      </c>
      <c r="R119" s="89"/>
      <c r="S119" s="147">
        <f>SUM(S114:S118)</f>
        <v>0</v>
      </c>
      <c r="T119" s="89"/>
      <c r="U119" s="152">
        <f>SUM(U114:U118)</f>
        <v>0</v>
      </c>
      <c r="V119" s="153">
        <f>U119-G119-K119-M119-O119-Q119-S119</f>
        <v>0</v>
      </c>
    </row>
    <row r="120" spans="1:22" ht="13.5" thickBot="1" x14ac:dyDescent="0.25">
      <c r="A120" s="94"/>
      <c r="B120" s="94"/>
      <c r="E120" s="94"/>
      <c r="F120" s="95"/>
      <c r="G120" s="95"/>
      <c r="H120" s="96"/>
      <c r="I120" s="96"/>
      <c r="J120" s="97"/>
      <c r="K120" s="97"/>
      <c r="L120" s="96"/>
      <c r="M120" s="97"/>
      <c r="N120" s="96"/>
      <c r="O120" s="97"/>
      <c r="P120" s="96"/>
      <c r="Q120" s="97"/>
      <c r="R120" s="96"/>
      <c r="S120" s="97"/>
      <c r="T120" s="96"/>
      <c r="U120" s="97"/>
      <c r="V120" s="66"/>
    </row>
    <row r="121" spans="1:22" s="31" customFormat="1" ht="15.75" thickBot="1" x14ac:dyDescent="0.3">
      <c r="A121" s="275" t="s">
        <v>89</v>
      </c>
      <c r="B121" s="260"/>
      <c r="C121" s="260"/>
      <c r="D121" s="261"/>
      <c r="E121" s="262" t="s">
        <v>89</v>
      </c>
      <c r="F121" s="263"/>
      <c r="G121" s="263"/>
      <c r="H121" s="263"/>
      <c r="I121" s="263"/>
      <c r="J121" s="263"/>
      <c r="K121" s="263"/>
      <c r="L121" s="263"/>
      <c r="M121" s="263"/>
      <c r="N121" s="263"/>
      <c r="O121" s="263"/>
      <c r="P121" s="263"/>
      <c r="Q121" s="263"/>
      <c r="R121" s="263"/>
      <c r="S121" s="264"/>
      <c r="T121" s="265" t="s">
        <v>89</v>
      </c>
      <c r="U121" s="266"/>
    </row>
    <row r="122" spans="1:22" ht="12.75" customHeight="1" x14ac:dyDescent="0.2">
      <c r="A122" s="256" t="s">
        <v>47</v>
      </c>
      <c r="B122" s="257"/>
      <c r="C122" s="257"/>
      <c r="D122" s="258"/>
      <c r="E122" s="267" t="s">
        <v>41</v>
      </c>
      <c r="F122" s="267"/>
      <c r="G122" s="268"/>
      <c r="H122" s="269" t="s">
        <v>15</v>
      </c>
      <c r="I122" s="270"/>
      <c r="J122" s="270"/>
      <c r="K122" s="271"/>
      <c r="L122" s="272" t="s">
        <v>48</v>
      </c>
      <c r="M122" s="273"/>
      <c r="N122" s="269" t="s">
        <v>122</v>
      </c>
      <c r="O122" s="271"/>
      <c r="P122" s="269" t="s">
        <v>17</v>
      </c>
      <c r="Q122" s="271"/>
      <c r="R122" s="269" t="s">
        <v>18</v>
      </c>
      <c r="S122" s="271"/>
      <c r="T122" s="269" t="s">
        <v>7</v>
      </c>
      <c r="U122" s="274"/>
      <c r="V122" s="209"/>
    </row>
    <row r="123" spans="1:22" x14ac:dyDescent="0.2">
      <c r="A123" s="68"/>
      <c r="B123" s="135" t="s">
        <v>125</v>
      </c>
      <c r="C123" s="69"/>
      <c r="D123" s="70"/>
      <c r="E123" s="71" t="s">
        <v>45</v>
      </c>
      <c r="F123" s="71" t="s">
        <v>63</v>
      </c>
      <c r="G123" s="72" t="s">
        <v>22</v>
      </c>
      <c r="H123" s="71" t="s">
        <v>45</v>
      </c>
      <c r="I123" s="73" t="s">
        <v>23</v>
      </c>
      <c r="J123" s="71" t="s">
        <v>62</v>
      </c>
      <c r="K123" s="74" t="s">
        <v>22</v>
      </c>
      <c r="L123" s="75" t="s">
        <v>24</v>
      </c>
      <c r="M123" s="76" t="s">
        <v>6</v>
      </c>
      <c r="N123" s="73" t="s">
        <v>24</v>
      </c>
      <c r="O123" s="74" t="s">
        <v>6</v>
      </c>
      <c r="P123" s="73" t="s">
        <v>24</v>
      </c>
      <c r="Q123" s="74" t="s">
        <v>6</v>
      </c>
      <c r="R123" s="73" t="s">
        <v>24</v>
      </c>
      <c r="S123" s="74" t="s">
        <v>6</v>
      </c>
      <c r="T123" s="73" t="s">
        <v>24</v>
      </c>
      <c r="U123" s="77" t="s">
        <v>25</v>
      </c>
    </row>
    <row r="124" spans="1:22" ht="15" customHeight="1" x14ac:dyDescent="0.2">
      <c r="A124" s="78"/>
      <c r="B124" s="329"/>
      <c r="C124" s="79" t="s">
        <v>9</v>
      </c>
      <c r="D124" s="19"/>
      <c r="E124" s="20"/>
      <c r="F124" s="136"/>
      <c r="G124" s="137">
        <f>E124*F124</f>
        <v>0</v>
      </c>
      <c r="H124" s="26"/>
      <c r="I124" s="18"/>
      <c r="J124" s="138"/>
      <c r="K124" s="145">
        <f t="shared" ref="K124:K128" si="22">H124*J124</f>
        <v>0</v>
      </c>
      <c r="L124" s="18"/>
      <c r="M124" s="148"/>
      <c r="N124" s="18"/>
      <c r="O124" s="148"/>
      <c r="P124" s="18"/>
      <c r="Q124" s="148"/>
      <c r="R124" s="170" t="s">
        <v>141</v>
      </c>
      <c r="S124" s="148"/>
      <c r="T124" s="18"/>
      <c r="U124" s="150"/>
    </row>
    <row r="125" spans="1:22" ht="15" customHeight="1" x14ac:dyDescent="0.2">
      <c r="A125" s="78"/>
      <c r="B125" s="330"/>
      <c r="C125" s="79" t="s">
        <v>10</v>
      </c>
      <c r="D125" s="21"/>
      <c r="E125" s="20"/>
      <c r="F125" s="138"/>
      <c r="G125" s="137">
        <f t="shared" ref="G125:G128" si="23">E125*F125</f>
        <v>0</v>
      </c>
      <c r="H125" s="26"/>
      <c r="I125" s="18"/>
      <c r="J125" s="138"/>
      <c r="K125" s="145">
        <f t="shared" si="22"/>
        <v>0</v>
      </c>
      <c r="L125" s="18"/>
      <c r="M125" s="148"/>
      <c r="N125" s="18"/>
      <c r="O125" s="148"/>
      <c r="P125" s="18"/>
      <c r="Q125" s="148"/>
      <c r="R125" s="18"/>
      <c r="S125" s="148"/>
      <c r="T125" s="18"/>
      <c r="U125" s="150"/>
    </row>
    <row r="126" spans="1:22" ht="15" customHeight="1" x14ac:dyDescent="0.2">
      <c r="A126" s="78"/>
      <c r="B126" s="330"/>
      <c r="C126" s="80" t="s">
        <v>11</v>
      </c>
      <c r="D126" s="21"/>
      <c r="E126" s="22"/>
      <c r="F126" s="138"/>
      <c r="G126" s="139">
        <f t="shared" si="23"/>
        <v>0</v>
      </c>
      <c r="H126" s="26"/>
      <c r="I126" s="18"/>
      <c r="J126" s="138"/>
      <c r="K126" s="145">
        <f t="shared" si="22"/>
        <v>0</v>
      </c>
      <c r="L126" s="18"/>
      <c r="M126" s="148"/>
      <c r="N126" s="18"/>
      <c r="O126" s="148"/>
      <c r="P126" s="18"/>
      <c r="Q126" s="148"/>
      <c r="R126" s="18"/>
      <c r="S126" s="148"/>
      <c r="T126" s="18"/>
      <c r="U126" s="150"/>
    </row>
    <row r="127" spans="1:22" ht="15" customHeight="1" x14ac:dyDescent="0.2">
      <c r="A127" s="78"/>
      <c r="B127" s="330"/>
      <c r="C127" s="81" t="s">
        <v>12</v>
      </c>
      <c r="D127" s="23"/>
      <c r="E127" s="22"/>
      <c r="F127" s="138"/>
      <c r="G127" s="140">
        <f t="shared" si="23"/>
        <v>0</v>
      </c>
      <c r="H127" s="26"/>
      <c r="I127" s="18"/>
      <c r="J127" s="138"/>
      <c r="K127" s="145">
        <f t="shared" si="22"/>
        <v>0</v>
      </c>
      <c r="L127" s="18"/>
      <c r="M127" s="148"/>
      <c r="N127" s="18"/>
      <c r="O127" s="148"/>
      <c r="P127" s="18"/>
      <c r="Q127" s="148"/>
      <c r="R127" s="18"/>
      <c r="S127" s="148"/>
      <c r="T127" s="18"/>
      <c r="U127" s="150"/>
    </row>
    <row r="128" spans="1:22" ht="15" customHeight="1" thickBot="1" x14ac:dyDescent="0.25">
      <c r="A128" s="82"/>
      <c r="B128" s="331"/>
      <c r="C128" s="83" t="s">
        <v>13</v>
      </c>
      <c r="D128" s="24"/>
      <c r="E128" s="25"/>
      <c r="F128" s="141"/>
      <c r="G128" s="142">
        <f t="shared" si="23"/>
        <v>0</v>
      </c>
      <c r="H128" s="27"/>
      <c r="I128" s="28"/>
      <c r="J128" s="141"/>
      <c r="K128" s="146">
        <f t="shared" si="22"/>
        <v>0</v>
      </c>
      <c r="L128" s="29"/>
      <c r="M128" s="149"/>
      <c r="N128" s="29"/>
      <c r="O128" s="149"/>
      <c r="P128" s="29"/>
      <c r="Q128" s="149"/>
      <c r="R128" s="29"/>
      <c r="S128" s="149"/>
      <c r="T128" s="29"/>
      <c r="U128" s="151"/>
      <c r="V128" s="11" t="s">
        <v>8</v>
      </c>
    </row>
    <row r="129" spans="1:22" ht="13.5" thickBot="1" x14ac:dyDescent="0.25">
      <c r="A129" s="84"/>
      <c r="B129" s="87"/>
      <c r="C129" s="85"/>
      <c r="D129" s="86"/>
      <c r="E129" s="87"/>
      <c r="F129" s="143"/>
      <c r="G129" s="144">
        <f>SUM(G124:G128)</f>
        <v>0</v>
      </c>
      <c r="H129" s="89"/>
      <c r="I129" s="89"/>
      <c r="J129" s="90"/>
      <c r="K129" s="147">
        <f>SUM(K124:K128)</f>
        <v>0</v>
      </c>
      <c r="L129" s="89"/>
      <c r="M129" s="147">
        <f>SUM(M124:M128)</f>
        <v>0</v>
      </c>
      <c r="N129" s="89"/>
      <c r="O129" s="147">
        <f>SUM(O124:O128)</f>
        <v>0</v>
      </c>
      <c r="P129" s="89"/>
      <c r="Q129" s="147">
        <f>SUM(Q124:Q128)</f>
        <v>0</v>
      </c>
      <c r="R129" s="89"/>
      <c r="S129" s="147">
        <f>SUM(S124:S128)</f>
        <v>0</v>
      </c>
      <c r="T129" s="89"/>
      <c r="U129" s="152">
        <f>SUM(U124:U128)</f>
        <v>0</v>
      </c>
      <c r="V129" s="153">
        <f>U129-G129-K129-M129-O129-Q129-S129</f>
        <v>0</v>
      </c>
    </row>
    <row r="130" spans="1:22" ht="13.5" thickBot="1" x14ac:dyDescent="0.25">
      <c r="A130" s="94"/>
      <c r="B130" s="94"/>
      <c r="E130" s="94"/>
      <c r="F130" s="95"/>
      <c r="G130" s="95"/>
      <c r="H130" s="96"/>
      <c r="I130" s="96"/>
      <c r="J130" s="97"/>
      <c r="K130" s="97"/>
      <c r="L130" s="96"/>
      <c r="M130" s="97"/>
      <c r="N130" s="96"/>
      <c r="O130" s="97"/>
      <c r="P130" s="96"/>
      <c r="Q130" s="97"/>
      <c r="R130" s="96"/>
      <c r="S130" s="97"/>
      <c r="T130" s="96"/>
      <c r="U130" s="97"/>
      <c r="V130" s="66"/>
    </row>
    <row r="131" spans="1:22" s="31" customFormat="1" ht="15.75" thickBot="1" x14ac:dyDescent="0.3">
      <c r="A131" s="275" t="s">
        <v>90</v>
      </c>
      <c r="B131" s="260"/>
      <c r="C131" s="260"/>
      <c r="D131" s="261"/>
      <c r="E131" s="262" t="s">
        <v>90</v>
      </c>
      <c r="F131" s="263"/>
      <c r="G131" s="263"/>
      <c r="H131" s="263"/>
      <c r="I131" s="263"/>
      <c r="J131" s="263"/>
      <c r="K131" s="263"/>
      <c r="L131" s="263"/>
      <c r="M131" s="263"/>
      <c r="N131" s="263"/>
      <c r="O131" s="263"/>
      <c r="P131" s="263"/>
      <c r="Q131" s="263"/>
      <c r="R131" s="263"/>
      <c r="S131" s="264"/>
      <c r="T131" s="265" t="s">
        <v>90</v>
      </c>
      <c r="U131" s="266"/>
    </row>
    <row r="132" spans="1:22" ht="12.75" customHeight="1" x14ac:dyDescent="0.2">
      <c r="A132" s="256" t="s">
        <v>47</v>
      </c>
      <c r="B132" s="257"/>
      <c r="C132" s="257"/>
      <c r="D132" s="258"/>
      <c r="E132" s="267" t="s">
        <v>41</v>
      </c>
      <c r="F132" s="267"/>
      <c r="G132" s="268"/>
      <c r="H132" s="269" t="s">
        <v>15</v>
      </c>
      <c r="I132" s="270"/>
      <c r="J132" s="270"/>
      <c r="K132" s="271"/>
      <c r="L132" s="272" t="s">
        <v>48</v>
      </c>
      <c r="M132" s="273"/>
      <c r="N132" s="269" t="s">
        <v>122</v>
      </c>
      <c r="O132" s="271"/>
      <c r="P132" s="269" t="s">
        <v>17</v>
      </c>
      <c r="Q132" s="271"/>
      <c r="R132" s="269" t="s">
        <v>18</v>
      </c>
      <c r="S132" s="271"/>
      <c r="T132" s="269" t="s">
        <v>7</v>
      </c>
      <c r="U132" s="274"/>
      <c r="V132" s="209"/>
    </row>
    <row r="133" spans="1:22" x14ac:dyDescent="0.2">
      <c r="A133" s="68"/>
      <c r="B133" s="135" t="s">
        <v>125</v>
      </c>
      <c r="C133" s="69"/>
      <c r="D133" s="70"/>
      <c r="E133" s="71" t="s">
        <v>45</v>
      </c>
      <c r="F133" s="71" t="s">
        <v>63</v>
      </c>
      <c r="G133" s="72" t="s">
        <v>22</v>
      </c>
      <c r="H133" s="71" t="s">
        <v>45</v>
      </c>
      <c r="I133" s="73" t="s">
        <v>23</v>
      </c>
      <c r="J133" s="71" t="s">
        <v>62</v>
      </c>
      <c r="K133" s="74" t="s">
        <v>22</v>
      </c>
      <c r="L133" s="75" t="s">
        <v>24</v>
      </c>
      <c r="M133" s="76" t="s">
        <v>6</v>
      </c>
      <c r="N133" s="73" t="s">
        <v>24</v>
      </c>
      <c r="O133" s="74" t="s">
        <v>6</v>
      </c>
      <c r="P133" s="73" t="s">
        <v>24</v>
      </c>
      <c r="Q133" s="74" t="s">
        <v>6</v>
      </c>
      <c r="R133" s="73" t="s">
        <v>24</v>
      </c>
      <c r="S133" s="74" t="s">
        <v>6</v>
      </c>
      <c r="T133" s="73" t="s">
        <v>24</v>
      </c>
      <c r="U133" s="77" t="s">
        <v>25</v>
      </c>
    </row>
    <row r="134" spans="1:22" ht="15" customHeight="1" x14ac:dyDescent="0.2">
      <c r="A134" s="78"/>
      <c r="B134" s="329"/>
      <c r="C134" s="79" t="s">
        <v>9</v>
      </c>
      <c r="D134" s="19"/>
      <c r="E134" s="20"/>
      <c r="F134" s="136"/>
      <c r="G134" s="137">
        <f>E134*F134</f>
        <v>0</v>
      </c>
      <c r="H134" s="26"/>
      <c r="I134" s="18"/>
      <c r="J134" s="138"/>
      <c r="K134" s="145">
        <f t="shared" ref="K134:K138" si="24">H134*J134</f>
        <v>0</v>
      </c>
      <c r="L134" s="18"/>
      <c r="M134" s="148"/>
      <c r="N134" s="18"/>
      <c r="O134" s="148"/>
      <c r="P134" s="18"/>
      <c r="Q134" s="148"/>
      <c r="R134" s="170" t="s">
        <v>141</v>
      </c>
      <c r="S134" s="148"/>
      <c r="T134" s="18"/>
      <c r="U134" s="150"/>
    </row>
    <row r="135" spans="1:22" ht="15" customHeight="1" x14ac:dyDescent="0.2">
      <c r="A135" s="78"/>
      <c r="B135" s="330"/>
      <c r="C135" s="79" t="s">
        <v>10</v>
      </c>
      <c r="D135" s="21"/>
      <c r="E135" s="20"/>
      <c r="F135" s="138"/>
      <c r="G135" s="137">
        <f t="shared" ref="G135:G138" si="25">E135*F135</f>
        <v>0</v>
      </c>
      <c r="H135" s="26"/>
      <c r="I135" s="18"/>
      <c r="J135" s="138"/>
      <c r="K135" s="145">
        <f t="shared" si="24"/>
        <v>0</v>
      </c>
      <c r="L135" s="18"/>
      <c r="M135" s="148"/>
      <c r="N135" s="18"/>
      <c r="O135" s="148"/>
      <c r="P135" s="18"/>
      <c r="Q135" s="148"/>
      <c r="R135" s="18"/>
      <c r="S135" s="148"/>
      <c r="T135" s="18"/>
      <c r="U135" s="150"/>
    </row>
    <row r="136" spans="1:22" ht="15" customHeight="1" x14ac:dyDescent="0.2">
      <c r="A136" s="78"/>
      <c r="B136" s="330"/>
      <c r="C136" s="80" t="s">
        <v>11</v>
      </c>
      <c r="D136" s="21"/>
      <c r="E136" s="22"/>
      <c r="F136" s="138"/>
      <c r="G136" s="139">
        <f t="shared" si="25"/>
        <v>0</v>
      </c>
      <c r="H136" s="26"/>
      <c r="I136" s="18"/>
      <c r="J136" s="138"/>
      <c r="K136" s="145">
        <f t="shared" si="24"/>
        <v>0</v>
      </c>
      <c r="L136" s="18"/>
      <c r="M136" s="148"/>
      <c r="N136" s="18"/>
      <c r="O136" s="148"/>
      <c r="P136" s="18"/>
      <c r="Q136" s="148"/>
      <c r="R136" s="18"/>
      <c r="S136" s="148"/>
      <c r="T136" s="18"/>
      <c r="U136" s="150"/>
    </row>
    <row r="137" spans="1:22" ht="15" customHeight="1" x14ac:dyDescent="0.2">
      <c r="A137" s="78"/>
      <c r="B137" s="330"/>
      <c r="C137" s="81" t="s">
        <v>12</v>
      </c>
      <c r="D137" s="23"/>
      <c r="E137" s="22"/>
      <c r="F137" s="138"/>
      <c r="G137" s="140">
        <f t="shared" si="25"/>
        <v>0</v>
      </c>
      <c r="H137" s="26"/>
      <c r="I137" s="18"/>
      <c r="J137" s="138"/>
      <c r="K137" s="145">
        <f t="shared" si="24"/>
        <v>0</v>
      </c>
      <c r="L137" s="18"/>
      <c r="M137" s="148"/>
      <c r="N137" s="18"/>
      <c r="O137" s="148"/>
      <c r="P137" s="18"/>
      <c r="Q137" s="148"/>
      <c r="R137" s="18"/>
      <c r="S137" s="148"/>
      <c r="T137" s="18"/>
      <c r="U137" s="150"/>
    </row>
    <row r="138" spans="1:22" ht="15" customHeight="1" thickBot="1" x14ac:dyDescent="0.25">
      <c r="A138" s="82"/>
      <c r="B138" s="331"/>
      <c r="C138" s="83" t="s">
        <v>13</v>
      </c>
      <c r="D138" s="24"/>
      <c r="E138" s="25"/>
      <c r="F138" s="141"/>
      <c r="G138" s="142">
        <f t="shared" si="25"/>
        <v>0</v>
      </c>
      <c r="H138" s="27"/>
      <c r="I138" s="28"/>
      <c r="J138" s="141"/>
      <c r="K138" s="146">
        <f t="shared" si="24"/>
        <v>0</v>
      </c>
      <c r="L138" s="29"/>
      <c r="M138" s="149"/>
      <c r="N138" s="29"/>
      <c r="O138" s="149"/>
      <c r="P138" s="29"/>
      <c r="Q138" s="149"/>
      <c r="R138" s="29"/>
      <c r="S138" s="149"/>
      <c r="T138" s="29"/>
      <c r="U138" s="151"/>
      <c r="V138" s="11" t="s">
        <v>8</v>
      </c>
    </row>
    <row r="139" spans="1:22" ht="13.5" thickBot="1" x14ac:dyDescent="0.25">
      <c r="A139" s="84"/>
      <c r="B139" s="87"/>
      <c r="C139" s="85"/>
      <c r="D139" s="86"/>
      <c r="E139" s="87"/>
      <c r="F139" s="143"/>
      <c r="G139" s="144">
        <f>SUM(G134:G138)</f>
        <v>0</v>
      </c>
      <c r="H139" s="89"/>
      <c r="I139" s="89"/>
      <c r="J139" s="90"/>
      <c r="K139" s="147">
        <f>SUM(K134:K138)</f>
        <v>0</v>
      </c>
      <c r="L139" s="89"/>
      <c r="M139" s="147">
        <f>SUM(M134:M138)</f>
        <v>0</v>
      </c>
      <c r="N139" s="89"/>
      <c r="O139" s="147">
        <f>SUM(O134:O138)</f>
        <v>0</v>
      </c>
      <c r="P139" s="89"/>
      <c r="Q139" s="147">
        <f>SUM(Q134:Q138)</f>
        <v>0</v>
      </c>
      <c r="R139" s="89"/>
      <c r="S139" s="147">
        <f>SUM(S134:S138)</f>
        <v>0</v>
      </c>
      <c r="T139" s="89"/>
      <c r="U139" s="152">
        <f>SUM(U134:U138)</f>
        <v>0</v>
      </c>
      <c r="V139" s="153">
        <f>U139-G139-K139-M139-O139-Q139-S139</f>
        <v>0</v>
      </c>
    </row>
    <row r="140" spans="1:22" ht="13.5" thickBot="1" x14ac:dyDescent="0.25">
      <c r="A140" s="98"/>
      <c r="B140" s="98"/>
      <c r="E140" s="94"/>
      <c r="F140" s="95"/>
      <c r="G140" s="95"/>
      <c r="H140" s="96"/>
      <c r="I140" s="96"/>
      <c r="J140" s="97"/>
      <c r="K140" s="97"/>
      <c r="L140" s="96"/>
      <c r="M140" s="97"/>
      <c r="N140" s="96"/>
      <c r="O140" s="97"/>
      <c r="P140" s="96"/>
      <c r="Q140" s="97"/>
      <c r="R140" s="96"/>
      <c r="S140" s="97"/>
      <c r="T140" s="96"/>
      <c r="U140" s="97"/>
      <c r="V140" s="66"/>
    </row>
    <row r="141" spans="1:22" s="31" customFormat="1" ht="15.75" thickBot="1" x14ac:dyDescent="0.3">
      <c r="A141" s="275" t="s">
        <v>91</v>
      </c>
      <c r="B141" s="260"/>
      <c r="C141" s="260"/>
      <c r="D141" s="261"/>
      <c r="E141" s="262" t="s">
        <v>91</v>
      </c>
      <c r="F141" s="263"/>
      <c r="G141" s="263"/>
      <c r="H141" s="263"/>
      <c r="I141" s="263"/>
      <c r="J141" s="263"/>
      <c r="K141" s="263"/>
      <c r="L141" s="263"/>
      <c r="M141" s="263"/>
      <c r="N141" s="263"/>
      <c r="O141" s="263"/>
      <c r="P141" s="263"/>
      <c r="Q141" s="263"/>
      <c r="R141" s="263"/>
      <c r="S141" s="264"/>
      <c r="T141" s="265" t="s">
        <v>91</v>
      </c>
      <c r="U141" s="266"/>
    </row>
    <row r="142" spans="1:22" ht="12.75" customHeight="1" x14ac:dyDescent="0.2">
      <c r="A142" s="256" t="s">
        <v>47</v>
      </c>
      <c r="B142" s="257"/>
      <c r="C142" s="257"/>
      <c r="D142" s="258"/>
      <c r="E142" s="267" t="s">
        <v>41</v>
      </c>
      <c r="F142" s="267"/>
      <c r="G142" s="268"/>
      <c r="H142" s="269" t="s">
        <v>15</v>
      </c>
      <c r="I142" s="270"/>
      <c r="J142" s="270"/>
      <c r="K142" s="271"/>
      <c r="L142" s="272" t="s">
        <v>48</v>
      </c>
      <c r="M142" s="273"/>
      <c r="N142" s="269" t="s">
        <v>122</v>
      </c>
      <c r="O142" s="271"/>
      <c r="P142" s="269" t="s">
        <v>17</v>
      </c>
      <c r="Q142" s="271"/>
      <c r="R142" s="269" t="s">
        <v>18</v>
      </c>
      <c r="S142" s="271"/>
      <c r="T142" s="269" t="s">
        <v>7</v>
      </c>
      <c r="U142" s="274"/>
      <c r="V142" s="209"/>
    </row>
    <row r="143" spans="1:22" x14ac:dyDescent="0.2">
      <c r="A143" s="68"/>
      <c r="B143" s="135" t="s">
        <v>125</v>
      </c>
      <c r="C143" s="69"/>
      <c r="D143" s="70"/>
      <c r="E143" s="71" t="s">
        <v>45</v>
      </c>
      <c r="F143" s="71" t="s">
        <v>63</v>
      </c>
      <c r="G143" s="72" t="s">
        <v>22</v>
      </c>
      <c r="H143" s="71" t="s">
        <v>45</v>
      </c>
      <c r="I143" s="73" t="s">
        <v>23</v>
      </c>
      <c r="J143" s="71" t="s">
        <v>62</v>
      </c>
      <c r="K143" s="74" t="s">
        <v>22</v>
      </c>
      <c r="L143" s="75" t="s">
        <v>24</v>
      </c>
      <c r="M143" s="76" t="s">
        <v>6</v>
      </c>
      <c r="N143" s="73" t="s">
        <v>24</v>
      </c>
      <c r="O143" s="74" t="s">
        <v>6</v>
      </c>
      <c r="P143" s="73" t="s">
        <v>24</v>
      </c>
      <c r="Q143" s="74" t="s">
        <v>6</v>
      </c>
      <c r="R143" s="73" t="s">
        <v>24</v>
      </c>
      <c r="S143" s="74" t="s">
        <v>6</v>
      </c>
      <c r="T143" s="73" t="s">
        <v>24</v>
      </c>
      <c r="U143" s="77" t="s">
        <v>25</v>
      </c>
    </row>
    <row r="144" spans="1:22" ht="15" customHeight="1" x14ac:dyDescent="0.2">
      <c r="A144" s="78"/>
      <c r="B144" s="329"/>
      <c r="C144" s="79" t="s">
        <v>9</v>
      </c>
      <c r="D144" s="19"/>
      <c r="E144" s="20"/>
      <c r="F144" s="136"/>
      <c r="G144" s="137">
        <f>E144*F144</f>
        <v>0</v>
      </c>
      <c r="H144" s="26"/>
      <c r="I144" s="18"/>
      <c r="J144" s="138"/>
      <c r="K144" s="145">
        <f t="shared" ref="K144:K148" si="26">H144*J144</f>
        <v>0</v>
      </c>
      <c r="L144" s="18"/>
      <c r="M144" s="148"/>
      <c r="N144" s="18"/>
      <c r="O144" s="148"/>
      <c r="P144" s="18"/>
      <c r="Q144" s="148"/>
      <c r="R144" s="170" t="s">
        <v>141</v>
      </c>
      <c r="S144" s="148"/>
      <c r="T144" s="18"/>
      <c r="U144" s="150"/>
    </row>
    <row r="145" spans="1:22" ht="15" customHeight="1" x14ac:dyDescent="0.2">
      <c r="A145" s="78"/>
      <c r="B145" s="330"/>
      <c r="C145" s="79" t="s">
        <v>10</v>
      </c>
      <c r="D145" s="21"/>
      <c r="E145" s="20"/>
      <c r="F145" s="138"/>
      <c r="G145" s="137">
        <f t="shared" ref="G145:G148" si="27">E145*F145</f>
        <v>0</v>
      </c>
      <c r="H145" s="26"/>
      <c r="I145" s="18"/>
      <c r="J145" s="138"/>
      <c r="K145" s="145">
        <f t="shared" si="26"/>
        <v>0</v>
      </c>
      <c r="L145" s="18"/>
      <c r="M145" s="148"/>
      <c r="N145" s="18"/>
      <c r="O145" s="148"/>
      <c r="P145" s="18"/>
      <c r="Q145" s="148"/>
      <c r="R145" s="18"/>
      <c r="S145" s="148"/>
      <c r="T145" s="18"/>
      <c r="U145" s="150"/>
    </row>
    <row r="146" spans="1:22" ht="15" customHeight="1" x14ac:dyDescent="0.2">
      <c r="A146" s="78"/>
      <c r="B146" s="330"/>
      <c r="C146" s="80" t="s">
        <v>11</v>
      </c>
      <c r="D146" s="21"/>
      <c r="E146" s="22"/>
      <c r="F146" s="138"/>
      <c r="G146" s="139">
        <f t="shared" si="27"/>
        <v>0</v>
      </c>
      <c r="H146" s="26"/>
      <c r="I146" s="18"/>
      <c r="J146" s="138"/>
      <c r="K146" s="145">
        <f t="shared" si="26"/>
        <v>0</v>
      </c>
      <c r="L146" s="18"/>
      <c r="M146" s="148"/>
      <c r="N146" s="18"/>
      <c r="O146" s="148"/>
      <c r="P146" s="18"/>
      <c r="Q146" s="148"/>
      <c r="R146" s="18"/>
      <c r="S146" s="148"/>
      <c r="T146" s="18"/>
      <c r="U146" s="150"/>
    </row>
    <row r="147" spans="1:22" ht="15" customHeight="1" x14ac:dyDescent="0.2">
      <c r="A147" s="78"/>
      <c r="B147" s="330"/>
      <c r="C147" s="81" t="s">
        <v>12</v>
      </c>
      <c r="D147" s="23"/>
      <c r="E147" s="22"/>
      <c r="F147" s="138"/>
      <c r="G147" s="140">
        <f t="shared" si="27"/>
        <v>0</v>
      </c>
      <c r="H147" s="26"/>
      <c r="I147" s="18"/>
      <c r="J147" s="138"/>
      <c r="K147" s="145">
        <f t="shared" si="26"/>
        <v>0</v>
      </c>
      <c r="L147" s="18"/>
      <c r="M147" s="148"/>
      <c r="N147" s="18"/>
      <c r="O147" s="148"/>
      <c r="P147" s="18"/>
      <c r="Q147" s="148"/>
      <c r="R147" s="18"/>
      <c r="S147" s="148"/>
      <c r="T147" s="18"/>
      <c r="U147" s="150"/>
    </row>
    <row r="148" spans="1:22" ht="15" customHeight="1" thickBot="1" x14ac:dyDescent="0.25">
      <c r="A148" s="82"/>
      <c r="B148" s="331"/>
      <c r="C148" s="83" t="s">
        <v>13</v>
      </c>
      <c r="D148" s="24"/>
      <c r="E148" s="25"/>
      <c r="F148" s="141"/>
      <c r="G148" s="142">
        <f t="shared" si="27"/>
        <v>0</v>
      </c>
      <c r="H148" s="27"/>
      <c r="I148" s="28"/>
      <c r="J148" s="141"/>
      <c r="K148" s="146">
        <f t="shared" si="26"/>
        <v>0</v>
      </c>
      <c r="L148" s="29"/>
      <c r="M148" s="149"/>
      <c r="N148" s="29"/>
      <c r="O148" s="149"/>
      <c r="P148" s="29"/>
      <c r="Q148" s="149"/>
      <c r="R148" s="29"/>
      <c r="S148" s="149"/>
      <c r="T148" s="29"/>
      <c r="U148" s="151"/>
      <c r="V148" s="11" t="s">
        <v>8</v>
      </c>
    </row>
    <row r="149" spans="1:22" ht="13.5" thickBot="1" x14ac:dyDescent="0.25">
      <c r="A149" s="84"/>
      <c r="B149" s="87"/>
      <c r="C149" s="85"/>
      <c r="D149" s="86"/>
      <c r="E149" s="87"/>
      <c r="F149" s="143"/>
      <c r="G149" s="144">
        <f>SUM(G144:G148)</f>
        <v>0</v>
      </c>
      <c r="H149" s="89"/>
      <c r="I149" s="89"/>
      <c r="J149" s="90"/>
      <c r="K149" s="147">
        <f>SUM(K144:K148)</f>
        <v>0</v>
      </c>
      <c r="L149" s="89"/>
      <c r="M149" s="147">
        <f>SUM(M144:M148)</f>
        <v>0</v>
      </c>
      <c r="N149" s="89"/>
      <c r="O149" s="147">
        <f>SUM(O144:O148)</f>
        <v>0</v>
      </c>
      <c r="P149" s="89"/>
      <c r="Q149" s="147">
        <f>SUM(Q144:Q148)</f>
        <v>0</v>
      </c>
      <c r="R149" s="89"/>
      <c r="S149" s="147">
        <f>SUM(S144:S148)</f>
        <v>0</v>
      </c>
      <c r="T149" s="89"/>
      <c r="U149" s="152">
        <f>SUM(U144:U148)</f>
        <v>0</v>
      </c>
      <c r="V149" s="153">
        <f>U149-G149-K149-M149-O149-Q149-S149</f>
        <v>0</v>
      </c>
    </row>
    <row r="150" spans="1:22" ht="13.5" thickBot="1" x14ac:dyDescent="0.25">
      <c r="A150" s="98"/>
      <c r="B150" s="98"/>
      <c r="E150" s="94"/>
      <c r="F150" s="95"/>
      <c r="G150" s="95"/>
      <c r="H150" s="96"/>
      <c r="I150" s="96"/>
      <c r="J150" s="97"/>
      <c r="K150" s="97"/>
      <c r="L150" s="96"/>
      <c r="M150" s="97"/>
      <c r="N150" s="96"/>
      <c r="O150" s="97"/>
      <c r="P150" s="96"/>
      <c r="Q150" s="97"/>
      <c r="R150" s="96"/>
      <c r="S150" s="97"/>
      <c r="T150" s="96"/>
      <c r="U150" s="97"/>
      <c r="V150" s="66"/>
    </row>
    <row r="151" spans="1:22" s="31" customFormat="1" ht="15.75" thickBot="1" x14ac:dyDescent="0.3">
      <c r="A151" s="275" t="s">
        <v>92</v>
      </c>
      <c r="B151" s="260"/>
      <c r="C151" s="260"/>
      <c r="D151" s="261"/>
      <c r="E151" s="262" t="s">
        <v>92</v>
      </c>
      <c r="F151" s="263"/>
      <c r="G151" s="263"/>
      <c r="H151" s="263"/>
      <c r="I151" s="263"/>
      <c r="J151" s="263"/>
      <c r="K151" s="263"/>
      <c r="L151" s="263"/>
      <c r="M151" s="263"/>
      <c r="N151" s="263"/>
      <c r="O151" s="263"/>
      <c r="P151" s="263"/>
      <c r="Q151" s="263"/>
      <c r="R151" s="263"/>
      <c r="S151" s="264"/>
      <c r="T151" s="265" t="s">
        <v>92</v>
      </c>
      <c r="U151" s="266"/>
    </row>
    <row r="152" spans="1:22" ht="12.75" customHeight="1" x14ac:dyDescent="0.2">
      <c r="A152" s="256" t="s">
        <v>47</v>
      </c>
      <c r="B152" s="257"/>
      <c r="C152" s="257"/>
      <c r="D152" s="258"/>
      <c r="E152" s="267" t="s">
        <v>41</v>
      </c>
      <c r="F152" s="267"/>
      <c r="G152" s="268"/>
      <c r="H152" s="269" t="s">
        <v>15</v>
      </c>
      <c r="I152" s="270"/>
      <c r="J152" s="270"/>
      <c r="K152" s="271"/>
      <c r="L152" s="272" t="s">
        <v>48</v>
      </c>
      <c r="M152" s="273"/>
      <c r="N152" s="269" t="s">
        <v>122</v>
      </c>
      <c r="O152" s="271"/>
      <c r="P152" s="269" t="s">
        <v>17</v>
      </c>
      <c r="Q152" s="271"/>
      <c r="R152" s="269" t="s">
        <v>18</v>
      </c>
      <c r="S152" s="271"/>
      <c r="T152" s="269" t="s">
        <v>7</v>
      </c>
      <c r="U152" s="274"/>
      <c r="V152" s="209"/>
    </row>
    <row r="153" spans="1:22" x14ac:dyDescent="0.2">
      <c r="A153" s="68"/>
      <c r="B153" s="135" t="s">
        <v>125</v>
      </c>
      <c r="C153" s="69"/>
      <c r="D153" s="70"/>
      <c r="E153" s="71" t="s">
        <v>45</v>
      </c>
      <c r="F153" s="71" t="s">
        <v>63</v>
      </c>
      <c r="G153" s="72" t="s">
        <v>22</v>
      </c>
      <c r="H153" s="71" t="s">
        <v>45</v>
      </c>
      <c r="I153" s="73" t="s">
        <v>23</v>
      </c>
      <c r="J153" s="71" t="s">
        <v>62</v>
      </c>
      <c r="K153" s="74" t="s">
        <v>22</v>
      </c>
      <c r="L153" s="75" t="s">
        <v>24</v>
      </c>
      <c r="M153" s="76" t="s">
        <v>6</v>
      </c>
      <c r="N153" s="73" t="s">
        <v>24</v>
      </c>
      <c r="O153" s="74" t="s">
        <v>6</v>
      </c>
      <c r="P153" s="73" t="s">
        <v>24</v>
      </c>
      <c r="Q153" s="74" t="s">
        <v>6</v>
      </c>
      <c r="R153" s="73" t="s">
        <v>24</v>
      </c>
      <c r="S153" s="74" t="s">
        <v>6</v>
      </c>
      <c r="T153" s="73" t="s">
        <v>24</v>
      </c>
      <c r="U153" s="77" t="s">
        <v>25</v>
      </c>
    </row>
    <row r="154" spans="1:22" ht="15" customHeight="1" x14ac:dyDescent="0.2">
      <c r="A154" s="78"/>
      <c r="B154" s="329"/>
      <c r="C154" s="79" t="s">
        <v>9</v>
      </c>
      <c r="D154" s="19"/>
      <c r="E154" s="20"/>
      <c r="F154" s="136"/>
      <c r="G154" s="137">
        <f>E154*F154</f>
        <v>0</v>
      </c>
      <c r="H154" s="26"/>
      <c r="I154" s="18"/>
      <c r="J154" s="138"/>
      <c r="K154" s="145">
        <f t="shared" ref="K154:K158" si="28">H154*J154</f>
        <v>0</v>
      </c>
      <c r="L154" s="18"/>
      <c r="M154" s="148"/>
      <c r="N154" s="18"/>
      <c r="O154" s="148"/>
      <c r="P154" s="18"/>
      <c r="Q154" s="148"/>
      <c r="R154" s="170" t="s">
        <v>141</v>
      </c>
      <c r="S154" s="148"/>
      <c r="T154" s="18"/>
      <c r="U154" s="150"/>
    </row>
    <row r="155" spans="1:22" ht="15" customHeight="1" x14ac:dyDescent="0.2">
      <c r="A155" s="78"/>
      <c r="B155" s="330"/>
      <c r="C155" s="79" t="s">
        <v>10</v>
      </c>
      <c r="D155" s="21"/>
      <c r="E155" s="20"/>
      <c r="F155" s="138"/>
      <c r="G155" s="137">
        <f t="shared" ref="G155:G158" si="29">E155*F155</f>
        <v>0</v>
      </c>
      <c r="H155" s="26"/>
      <c r="I155" s="18"/>
      <c r="J155" s="138"/>
      <c r="K155" s="145">
        <f t="shared" si="28"/>
        <v>0</v>
      </c>
      <c r="L155" s="18"/>
      <c r="M155" s="148"/>
      <c r="N155" s="18"/>
      <c r="O155" s="148"/>
      <c r="P155" s="18"/>
      <c r="Q155" s="148"/>
      <c r="R155" s="18"/>
      <c r="S155" s="148"/>
      <c r="T155" s="18"/>
      <c r="U155" s="150"/>
    </row>
    <row r="156" spans="1:22" ht="15" customHeight="1" x14ac:dyDescent="0.2">
      <c r="A156" s="78"/>
      <c r="B156" s="330"/>
      <c r="C156" s="80" t="s">
        <v>11</v>
      </c>
      <c r="D156" s="21"/>
      <c r="E156" s="22"/>
      <c r="F156" s="138"/>
      <c r="G156" s="139">
        <f t="shared" si="29"/>
        <v>0</v>
      </c>
      <c r="H156" s="26"/>
      <c r="I156" s="18"/>
      <c r="J156" s="138"/>
      <c r="K156" s="145">
        <f t="shared" si="28"/>
        <v>0</v>
      </c>
      <c r="L156" s="18"/>
      <c r="M156" s="148"/>
      <c r="N156" s="18"/>
      <c r="O156" s="148"/>
      <c r="P156" s="18"/>
      <c r="Q156" s="148"/>
      <c r="R156" s="18"/>
      <c r="S156" s="148"/>
      <c r="T156" s="18"/>
      <c r="U156" s="150"/>
    </row>
    <row r="157" spans="1:22" ht="15" customHeight="1" x14ac:dyDescent="0.2">
      <c r="A157" s="78"/>
      <c r="B157" s="330"/>
      <c r="C157" s="81" t="s">
        <v>12</v>
      </c>
      <c r="D157" s="23"/>
      <c r="E157" s="22"/>
      <c r="F157" s="138"/>
      <c r="G157" s="140">
        <f t="shared" si="29"/>
        <v>0</v>
      </c>
      <c r="H157" s="26"/>
      <c r="I157" s="18"/>
      <c r="J157" s="138"/>
      <c r="K157" s="145">
        <f t="shared" si="28"/>
        <v>0</v>
      </c>
      <c r="L157" s="18"/>
      <c r="M157" s="148"/>
      <c r="N157" s="18"/>
      <c r="O157" s="148"/>
      <c r="P157" s="18"/>
      <c r="Q157" s="148"/>
      <c r="R157" s="18"/>
      <c r="S157" s="148"/>
      <c r="T157" s="18"/>
      <c r="U157" s="150"/>
    </row>
    <row r="158" spans="1:22" ht="15" customHeight="1" thickBot="1" x14ac:dyDescent="0.25">
      <c r="A158" s="82"/>
      <c r="B158" s="331"/>
      <c r="C158" s="83" t="s">
        <v>13</v>
      </c>
      <c r="D158" s="24"/>
      <c r="E158" s="25"/>
      <c r="F158" s="141"/>
      <c r="G158" s="142">
        <f t="shared" si="29"/>
        <v>0</v>
      </c>
      <c r="H158" s="27"/>
      <c r="I158" s="28"/>
      <c r="J158" s="141"/>
      <c r="K158" s="146">
        <f t="shared" si="28"/>
        <v>0</v>
      </c>
      <c r="L158" s="29"/>
      <c r="M158" s="149"/>
      <c r="N158" s="29"/>
      <c r="O158" s="149"/>
      <c r="P158" s="29"/>
      <c r="Q158" s="149"/>
      <c r="R158" s="29"/>
      <c r="S158" s="149"/>
      <c r="T158" s="29"/>
      <c r="U158" s="151"/>
      <c r="V158" s="11" t="s">
        <v>8</v>
      </c>
    </row>
    <row r="159" spans="1:22" ht="13.5" thickBot="1" x14ac:dyDescent="0.25">
      <c r="A159" s="84"/>
      <c r="B159" s="87"/>
      <c r="C159" s="85"/>
      <c r="D159" s="86"/>
      <c r="E159" s="87"/>
      <c r="F159" s="143"/>
      <c r="G159" s="144">
        <f>SUM(G154:G158)</f>
        <v>0</v>
      </c>
      <c r="H159" s="89"/>
      <c r="I159" s="89"/>
      <c r="J159" s="90"/>
      <c r="K159" s="147">
        <f>SUM(K154:K158)</f>
        <v>0</v>
      </c>
      <c r="L159" s="89"/>
      <c r="M159" s="147">
        <f>SUM(M154:M158)</f>
        <v>0</v>
      </c>
      <c r="N159" s="89"/>
      <c r="O159" s="147">
        <f>SUM(O154:O158)</f>
        <v>0</v>
      </c>
      <c r="P159" s="89"/>
      <c r="Q159" s="147">
        <f>SUM(Q154:Q158)</f>
        <v>0</v>
      </c>
      <c r="R159" s="89"/>
      <c r="S159" s="147">
        <f>SUM(S154:S158)</f>
        <v>0</v>
      </c>
      <c r="T159" s="89"/>
      <c r="U159" s="152">
        <f>SUM(U154:U158)</f>
        <v>0</v>
      </c>
      <c r="V159" s="153">
        <f>U159-G159-K159-M159-O159-Q159-S159</f>
        <v>0</v>
      </c>
    </row>
    <row r="160" spans="1:22" ht="13.5" thickBot="1" x14ac:dyDescent="0.25">
      <c r="A160" s="98"/>
      <c r="B160" s="98"/>
      <c r="E160" s="94"/>
      <c r="F160" s="95"/>
      <c r="G160" s="95"/>
      <c r="H160" s="96"/>
      <c r="I160" s="96"/>
      <c r="J160" s="97"/>
      <c r="K160" s="97"/>
      <c r="L160" s="96"/>
      <c r="M160" s="97"/>
      <c r="N160" s="96"/>
      <c r="O160" s="97"/>
      <c r="P160" s="96"/>
      <c r="Q160" s="97"/>
      <c r="R160" s="96"/>
      <c r="S160" s="97"/>
      <c r="T160" s="96"/>
      <c r="U160" s="97"/>
      <c r="V160" s="66"/>
    </row>
    <row r="161" spans="1:22" s="31" customFormat="1" ht="15.75" thickBot="1" x14ac:dyDescent="0.3">
      <c r="A161" s="275" t="s">
        <v>93</v>
      </c>
      <c r="B161" s="260"/>
      <c r="C161" s="260"/>
      <c r="D161" s="261"/>
      <c r="E161" s="262" t="s">
        <v>93</v>
      </c>
      <c r="F161" s="263"/>
      <c r="G161" s="263"/>
      <c r="H161" s="263"/>
      <c r="I161" s="263"/>
      <c r="J161" s="263"/>
      <c r="K161" s="263"/>
      <c r="L161" s="263"/>
      <c r="M161" s="263"/>
      <c r="N161" s="263"/>
      <c r="O161" s="263"/>
      <c r="P161" s="263"/>
      <c r="Q161" s="263"/>
      <c r="R161" s="263"/>
      <c r="S161" s="264"/>
      <c r="T161" s="265" t="s">
        <v>93</v>
      </c>
      <c r="U161" s="266"/>
    </row>
    <row r="162" spans="1:22" ht="12.75" customHeight="1" x14ac:dyDescent="0.2">
      <c r="A162" s="256" t="s">
        <v>47</v>
      </c>
      <c r="B162" s="257"/>
      <c r="C162" s="257"/>
      <c r="D162" s="258"/>
      <c r="E162" s="267" t="s">
        <v>41</v>
      </c>
      <c r="F162" s="267"/>
      <c r="G162" s="268"/>
      <c r="H162" s="269" t="s">
        <v>15</v>
      </c>
      <c r="I162" s="270"/>
      <c r="J162" s="270"/>
      <c r="K162" s="271"/>
      <c r="L162" s="272" t="s">
        <v>48</v>
      </c>
      <c r="M162" s="273"/>
      <c r="N162" s="269" t="s">
        <v>122</v>
      </c>
      <c r="O162" s="271"/>
      <c r="P162" s="269" t="s">
        <v>17</v>
      </c>
      <c r="Q162" s="271"/>
      <c r="R162" s="269" t="s">
        <v>18</v>
      </c>
      <c r="S162" s="271"/>
      <c r="T162" s="269" t="s">
        <v>7</v>
      </c>
      <c r="U162" s="274"/>
      <c r="V162" s="209"/>
    </row>
    <row r="163" spans="1:22" x14ac:dyDescent="0.2">
      <c r="A163" s="68"/>
      <c r="B163" s="135" t="s">
        <v>125</v>
      </c>
      <c r="C163" s="69"/>
      <c r="D163" s="70"/>
      <c r="E163" s="71" t="s">
        <v>45</v>
      </c>
      <c r="F163" s="71" t="s">
        <v>63</v>
      </c>
      <c r="G163" s="72" t="s">
        <v>22</v>
      </c>
      <c r="H163" s="71" t="s">
        <v>45</v>
      </c>
      <c r="I163" s="73" t="s">
        <v>23</v>
      </c>
      <c r="J163" s="71" t="s">
        <v>62</v>
      </c>
      <c r="K163" s="74" t="s">
        <v>22</v>
      </c>
      <c r="L163" s="75" t="s">
        <v>24</v>
      </c>
      <c r="M163" s="76" t="s">
        <v>6</v>
      </c>
      <c r="N163" s="73" t="s">
        <v>24</v>
      </c>
      <c r="O163" s="74" t="s">
        <v>6</v>
      </c>
      <c r="P163" s="73" t="s">
        <v>24</v>
      </c>
      <c r="Q163" s="74" t="s">
        <v>6</v>
      </c>
      <c r="R163" s="73" t="s">
        <v>24</v>
      </c>
      <c r="S163" s="74" t="s">
        <v>6</v>
      </c>
      <c r="T163" s="73" t="s">
        <v>24</v>
      </c>
      <c r="U163" s="77" t="s">
        <v>25</v>
      </c>
    </row>
    <row r="164" spans="1:22" ht="15" customHeight="1" x14ac:dyDescent="0.2">
      <c r="A164" s="78"/>
      <c r="B164" s="329"/>
      <c r="C164" s="79" t="s">
        <v>9</v>
      </c>
      <c r="D164" s="19"/>
      <c r="E164" s="20"/>
      <c r="F164" s="136"/>
      <c r="G164" s="137">
        <f>E164*F164</f>
        <v>0</v>
      </c>
      <c r="H164" s="26"/>
      <c r="I164" s="18"/>
      <c r="J164" s="138"/>
      <c r="K164" s="145">
        <f t="shared" ref="K164:K168" si="30">H164*J164</f>
        <v>0</v>
      </c>
      <c r="L164" s="18"/>
      <c r="M164" s="148"/>
      <c r="N164" s="18"/>
      <c r="O164" s="148"/>
      <c r="P164" s="18"/>
      <c r="Q164" s="148"/>
      <c r="R164" s="170" t="s">
        <v>141</v>
      </c>
      <c r="S164" s="148"/>
      <c r="T164" s="18"/>
      <c r="U164" s="150"/>
    </row>
    <row r="165" spans="1:22" ht="15" customHeight="1" x14ac:dyDescent="0.2">
      <c r="A165" s="78"/>
      <c r="B165" s="330"/>
      <c r="C165" s="79" t="s">
        <v>10</v>
      </c>
      <c r="D165" s="21"/>
      <c r="E165" s="20"/>
      <c r="F165" s="138"/>
      <c r="G165" s="137">
        <f t="shared" ref="G165:G168" si="31">E165*F165</f>
        <v>0</v>
      </c>
      <c r="H165" s="26"/>
      <c r="I165" s="18"/>
      <c r="J165" s="138"/>
      <c r="K165" s="145">
        <f t="shared" si="30"/>
        <v>0</v>
      </c>
      <c r="L165" s="18"/>
      <c r="M165" s="148"/>
      <c r="N165" s="18"/>
      <c r="O165" s="148"/>
      <c r="P165" s="18"/>
      <c r="Q165" s="148"/>
      <c r="R165" s="18"/>
      <c r="S165" s="148"/>
      <c r="T165" s="18"/>
      <c r="U165" s="150"/>
    </row>
    <row r="166" spans="1:22" ht="15" customHeight="1" x14ac:dyDescent="0.2">
      <c r="A166" s="78"/>
      <c r="B166" s="330"/>
      <c r="C166" s="80" t="s">
        <v>11</v>
      </c>
      <c r="D166" s="21"/>
      <c r="E166" s="22"/>
      <c r="F166" s="138"/>
      <c r="G166" s="139">
        <f t="shared" si="31"/>
        <v>0</v>
      </c>
      <c r="H166" s="26"/>
      <c r="I166" s="18"/>
      <c r="J166" s="138"/>
      <c r="K166" s="145">
        <f t="shared" si="30"/>
        <v>0</v>
      </c>
      <c r="L166" s="18"/>
      <c r="M166" s="148"/>
      <c r="N166" s="18"/>
      <c r="O166" s="148"/>
      <c r="P166" s="18"/>
      <c r="Q166" s="148"/>
      <c r="R166" s="18"/>
      <c r="S166" s="148"/>
      <c r="T166" s="18"/>
      <c r="U166" s="150"/>
    </row>
    <row r="167" spans="1:22" ht="15" customHeight="1" x14ac:dyDescent="0.2">
      <c r="A167" s="78"/>
      <c r="B167" s="330"/>
      <c r="C167" s="81" t="s">
        <v>12</v>
      </c>
      <c r="D167" s="23"/>
      <c r="E167" s="22"/>
      <c r="F167" s="138"/>
      <c r="G167" s="140">
        <f t="shared" si="31"/>
        <v>0</v>
      </c>
      <c r="H167" s="26"/>
      <c r="I167" s="18"/>
      <c r="J167" s="138"/>
      <c r="K167" s="145">
        <f t="shared" si="30"/>
        <v>0</v>
      </c>
      <c r="L167" s="18"/>
      <c r="M167" s="148"/>
      <c r="N167" s="18"/>
      <c r="O167" s="148"/>
      <c r="P167" s="18"/>
      <c r="Q167" s="148"/>
      <c r="R167" s="18"/>
      <c r="S167" s="148"/>
      <c r="T167" s="18"/>
      <c r="U167" s="150"/>
    </row>
    <row r="168" spans="1:22" ht="15" customHeight="1" thickBot="1" x14ac:dyDescent="0.25">
      <c r="A168" s="82"/>
      <c r="B168" s="331"/>
      <c r="C168" s="83" t="s">
        <v>13</v>
      </c>
      <c r="D168" s="24"/>
      <c r="E168" s="25"/>
      <c r="F168" s="141"/>
      <c r="G168" s="142">
        <f t="shared" si="31"/>
        <v>0</v>
      </c>
      <c r="H168" s="27"/>
      <c r="I168" s="28"/>
      <c r="J168" s="141"/>
      <c r="K168" s="146">
        <f t="shared" si="30"/>
        <v>0</v>
      </c>
      <c r="L168" s="29"/>
      <c r="M168" s="149"/>
      <c r="N168" s="29"/>
      <c r="O168" s="149"/>
      <c r="P168" s="29"/>
      <c r="Q168" s="149"/>
      <c r="R168" s="29"/>
      <c r="S168" s="149"/>
      <c r="T168" s="29"/>
      <c r="U168" s="151"/>
      <c r="V168" s="11" t="s">
        <v>8</v>
      </c>
    </row>
    <row r="169" spans="1:22" ht="13.5" thickBot="1" x14ac:dyDescent="0.25">
      <c r="A169" s="84"/>
      <c r="B169" s="87"/>
      <c r="C169" s="85"/>
      <c r="D169" s="86"/>
      <c r="E169" s="87"/>
      <c r="F169" s="143"/>
      <c r="G169" s="144">
        <f>SUM(G164:G168)</f>
        <v>0</v>
      </c>
      <c r="H169" s="89"/>
      <c r="I169" s="89"/>
      <c r="J169" s="90"/>
      <c r="K169" s="147">
        <f>SUM(K164:K168)</f>
        <v>0</v>
      </c>
      <c r="L169" s="89"/>
      <c r="M169" s="147">
        <f>SUM(M164:M168)</f>
        <v>0</v>
      </c>
      <c r="N169" s="89"/>
      <c r="O169" s="147">
        <f>SUM(O164:O168)</f>
        <v>0</v>
      </c>
      <c r="P169" s="89"/>
      <c r="Q169" s="147">
        <f>SUM(Q164:Q168)</f>
        <v>0</v>
      </c>
      <c r="R169" s="89"/>
      <c r="S169" s="147">
        <f>SUM(S164:S168)</f>
        <v>0</v>
      </c>
      <c r="T169" s="89"/>
      <c r="U169" s="152">
        <f>SUM(U164:U168)</f>
        <v>0</v>
      </c>
      <c r="V169" s="153">
        <f>U169-G169-K169-M169-O169-Q169-S169</f>
        <v>0</v>
      </c>
    </row>
    <row r="170" spans="1:22" ht="13.5" thickBot="1" x14ac:dyDescent="0.25">
      <c r="E170" s="94"/>
      <c r="F170" s="95"/>
      <c r="G170" s="95"/>
      <c r="H170" s="96"/>
      <c r="I170" s="96"/>
      <c r="J170" s="97"/>
      <c r="K170" s="97"/>
      <c r="L170" s="96"/>
      <c r="M170" s="97"/>
      <c r="N170" s="96"/>
      <c r="O170" s="97"/>
      <c r="P170" s="96"/>
      <c r="Q170" s="97"/>
      <c r="R170" s="96"/>
      <c r="S170" s="97"/>
      <c r="T170" s="96"/>
      <c r="U170" s="97"/>
      <c r="V170" s="66"/>
    </row>
    <row r="171" spans="1:22" ht="15.75" thickBot="1" x14ac:dyDescent="0.3">
      <c r="A171" s="275" t="s">
        <v>106</v>
      </c>
      <c r="B171" s="260"/>
      <c r="C171" s="260"/>
      <c r="D171" s="261"/>
      <c r="E171" s="262" t="s">
        <v>106</v>
      </c>
      <c r="F171" s="263"/>
      <c r="G171" s="263"/>
      <c r="H171" s="263"/>
      <c r="I171" s="263"/>
      <c r="J171" s="263"/>
      <c r="K171" s="263"/>
      <c r="L171" s="263"/>
      <c r="M171" s="263"/>
      <c r="N171" s="263"/>
      <c r="O171" s="263"/>
      <c r="P171" s="263"/>
      <c r="Q171" s="263"/>
      <c r="R171" s="263"/>
      <c r="S171" s="264"/>
      <c r="T171" s="265" t="s">
        <v>106</v>
      </c>
      <c r="U171" s="266"/>
      <c r="V171" s="31"/>
    </row>
    <row r="172" spans="1:22" ht="12.75" customHeight="1" x14ac:dyDescent="0.2">
      <c r="A172" s="256" t="s">
        <v>47</v>
      </c>
      <c r="B172" s="257"/>
      <c r="C172" s="257"/>
      <c r="D172" s="258"/>
      <c r="E172" s="267" t="s">
        <v>41</v>
      </c>
      <c r="F172" s="267"/>
      <c r="G172" s="268"/>
      <c r="H172" s="269" t="s">
        <v>15</v>
      </c>
      <c r="I172" s="270"/>
      <c r="J172" s="270"/>
      <c r="K172" s="271"/>
      <c r="L172" s="272" t="s">
        <v>48</v>
      </c>
      <c r="M172" s="273"/>
      <c r="N172" s="269" t="s">
        <v>122</v>
      </c>
      <c r="O172" s="271"/>
      <c r="P172" s="269" t="s">
        <v>17</v>
      </c>
      <c r="Q172" s="271"/>
      <c r="R172" s="269" t="s">
        <v>18</v>
      </c>
      <c r="S172" s="271"/>
      <c r="T172" s="269" t="s">
        <v>7</v>
      </c>
      <c r="U172" s="274"/>
      <c r="V172" s="209"/>
    </row>
    <row r="173" spans="1:22" x14ac:dyDescent="0.2">
      <c r="A173" s="68"/>
      <c r="B173" s="135" t="s">
        <v>125</v>
      </c>
      <c r="C173" s="69"/>
      <c r="D173" s="70"/>
      <c r="E173" s="71" t="s">
        <v>45</v>
      </c>
      <c r="F173" s="71" t="s">
        <v>63</v>
      </c>
      <c r="G173" s="72" t="s">
        <v>22</v>
      </c>
      <c r="H173" s="71" t="s">
        <v>45</v>
      </c>
      <c r="I173" s="73" t="s">
        <v>23</v>
      </c>
      <c r="J173" s="71" t="s">
        <v>62</v>
      </c>
      <c r="K173" s="74" t="s">
        <v>22</v>
      </c>
      <c r="L173" s="75" t="s">
        <v>24</v>
      </c>
      <c r="M173" s="76" t="s">
        <v>6</v>
      </c>
      <c r="N173" s="73" t="s">
        <v>24</v>
      </c>
      <c r="O173" s="74" t="s">
        <v>6</v>
      </c>
      <c r="P173" s="73" t="s">
        <v>24</v>
      </c>
      <c r="Q173" s="74" t="s">
        <v>6</v>
      </c>
      <c r="R173" s="73" t="s">
        <v>24</v>
      </c>
      <c r="S173" s="74" t="s">
        <v>6</v>
      </c>
      <c r="T173" s="73" t="s">
        <v>24</v>
      </c>
      <c r="U173" s="77" t="s">
        <v>25</v>
      </c>
    </row>
    <row r="174" spans="1:22" ht="15" customHeight="1" x14ac:dyDescent="0.2">
      <c r="A174" s="78"/>
      <c r="B174" s="329"/>
      <c r="C174" s="79" t="s">
        <v>9</v>
      </c>
      <c r="D174" s="19"/>
      <c r="E174" s="20"/>
      <c r="F174" s="136"/>
      <c r="G174" s="137">
        <f>E174*F174</f>
        <v>0</v>
      </c>
      <c r="H174" s="26"/>
      <c r="I174" s="18"/>
      <c r="J174" s="138"/>
      <c r="K174" s="145">
        <f t="shared" ref="K174:K178" si="32">H174*J174</f>
        <v>0</v>
      </c>
      <c r="L174" s="18"/>
      <c r="M174" s="148"/>
      <c r="N174" s="18"/>
      <c r="O174" s="148"/>
      <c r="P174" s="18"/>
      <c r="Q174" s="148"/>
      <c r="R174" s="170" t="s">
        <v>141</v>
      </c>
      <c r="S174" s="148"/>
      <c r="T174" s="18"/>
      <c r="U174" s="150"/>
    </row>
    <row r="175" spans="1:22" ht="15" customHeight="1" x14ac:dyDescent="0.2">
      <c r="A175" s="78"/>
      <c r="B175" s="330"/>
      <c r="C175" s="79" t="s">
        <v>10</v>
      </c>
      <c r="D175" s="21"/>
      <c r="E175" s="20"/>
      <c r="F175" s="138"/>
      <c r="G175" s="137">
        <f t="shared" ref="G175:G178" si="33">E175*F175</f>
        <v>0</v>
      </c>
      <c r="H175" s="26"/>
      <c r="I175" s="18"/>
      <c r="J175" s="138"/>
      <c r="K175" s="145">
        <f t="shared" si="32"/>
        <v>0</v>
      </c>
      <c r="L175" s="18"/>
      <c r="M175" s="148"/>
      <c r="N175" s="18"/>
      <c r="O175" s="148"/>
      <c r="P175" s="18"/>
      <c r="Q175" s="148"/>
      <c r="R175" s="18"/>
      <c r="S175" s="148"/>
      <c r="T175" s="18"/>
      <c r="U175" s="150"/>
    </row>
    <row r="176" spans="1:22" ht="15" customHeight="1" x14ac:dyDescent="0.2">
      <c r="A176" s="78"/>
      <c r="B176" s="330"/>
      <c r="C176" s="80" t="s">
        <v>11</v>
      </c>
      <c r="D176" s="21"/>
      <c r="E176" s="22"/>
      <c r="F176" s="138"/>
      <c r="G176" s="139">
        <f t="shared" si="33"/>
        <v>0</v>
      </c>
      <c r="H176" s="26"/>
      <c r="I176" s="18"/>
      <c r="J176" s="138"/>
      <c r="K176" s="145">
        <f t="shared" si="32"/>
        <v>0</v>
      </c>
      <c r="L176" s="18"/>
      <c r="M176" s="148"/>
      <c r="N176" s="18"/>
      <c r="O176" s="148"/>
      <c r="P176" s="18"/>
      <c r="Q176" s="148"/>
      <c r="R176" s="18"/>
      <c r="S176" s="148"/>
      <c r="T176" s="18"/>
      <c r="U176" s="150"/>
    </row>
    <row r="177" spans="1:22" ht="15" customHeight="1" x14ac:dyDescent="0.2">
      <c r="A177" s="78"/>
      <c r="B177" s="330"/>
      <c r="C177" s="81" t="s">
        <v>12</v>
      </c>
      <c r="D177" s="23"/>
      <c r="E177" s="22"/>
      <c r="F177" s="138"/>
      <c r="G177" s="140">
        <f t="shared" si="33"/>
        <v>0</v>
      </c>
      <c r="H177" s="26"/>
      <c r="I177" s="18"/>
      <c r="J177" s="138"/>
      <c r="K177" s="145">
        <f t="shared" si="32"/>
        <v>0</v>
      </c>
      <c r="L177" s="18"/>
      <c r="M177" s="148"/>
      <c r="N177" s="18"/>
      <c r="O177" s="148"/>
      <c r="P177" s="18"/>
      <c r="Q177" s="148"/>
      <c r="R177" s="18"/>
      <c r="S177" s="148"/>
      <c r="T177" s="18"/>
      <c r="U177" s="150"/>
    </row>
    <row r="178" spans="1:22" ht="15" customHeight="1" thickBot="1" x14ac:dyDescent="0.25">
      <c r="A178" s="82"/>
      <c r="B178" s="331"/>
      <c r="C178" s="83" t="s">
        <v>13</v>
      </c>
      <c r="D178" s="24"/>
      <c r="E178" s="25"/>
      <c r="F178" s="141"/>
      <c r="G178" s="142">
        <f t="shared" si="33"/>
        <v>0</v>
      </c>
      <c r="H178" s="27"/>
      <c r="I178" s="28"/>
      <c r="J178" s="141"/>
      <c r="K178" s="146">
        <f t="shared" si="32"/>
        <v>0</v>
      </c>
      <c r="L178" s="29"/>
      <c r="M178" s="149"/>
      <c r="N178" s="29"/>
      <c r="O178" s="149"/>
      <c r="P178" s="29"/>
      <c r="Q178" s="149"/>
      <c r="R178" s="29"/>
      <c r="S178" s="149"/>
      <c r="T178" s="29"/>
      <c r="U178" s="151"/>
      <c r="V178" s="11" t="s">
        <v>8</v>
      </c>
    </row>
    <row r="179" spans="1:22" ht="13.5" thickBot="1" x14ac:dyDescent="0.25">
      <c r="A179" s="84"/>
      <c r="B179" s="87"/>
      <c r="C179" s="85"/>
      <c r="D179" s="86"/>
      <c r="E179" s="87"/>
      <c r="F179" s="143"/>
      <c r="G179" s="144">
        <f>SUM(G174:G178)</f>
        <v>0</v>
      </c>
      <c r="H179" s="89"/>
      <c r="I179" s="89"/>
      <c r="J179" s="90"/>
      <c r="K179" s="147">
        <f>SUM(K174:K178)</f>
        <v>0</v>
      </c>
      <c r="L179" s="89"/>
      <c r="M179" s="147">
        <f>SUM(M174:M178)</f>
        <v>0</v>
      </c>
      <c r="N179" s="89"/>
      <c r="O179" s="147">
        <f>SUM(O174:O178)</f>
        <v>0</v>
      </c>
      <c r="P179" s="89"/>
      <c r="Q179" s="147">
        <f>SUM(Q174:Q178)</f>
        <v>0</v>
      </c>
      <c r="R179" s="89"/>
      <c r="S179" s="147">
        <f>SUM(S174:S178)</f>
        <v>0</v>
      </c>
      <c r="T179" s="89"/>
      <c r="U179" s="152">
        <f>SUM(U174:U178)</f>
        <v>0</v>
      </c>
      <c r="V179" s="153">
        <f>U179-G179-K179-M179-O179-Q179-S179</f>
        <v>0</v>
      </c>
    </row>
    <row r="180" spans="1:22" ht="13.5" thickBot="1" x14ac:dyDescent="0.25">
      <c r="E180" s="94"/>
      <c r="F180" s="95"/>
      <c r="G180" s="95"/>
      <c r="H180" s="96"/>
      <c r="I180" s="96"/>
      <c r="J180" s="97"/>
      <c r="K180" s="97"/>
      <c r="L180" s="96"/>
      <c r="M180" s="97"/>
      <c r="N180" s="96"/>
      <c r="O180" s="97"/>
      <c r="P180" s="96"/>
      <c r="Q180" s="97"/>
      <c r="R180" s="96"/>
      <c r="S180" s="97"/>
      <c r="T180" s="96"/>
      <c r="U180" s="97"/>
      <c r="V180" s="66"/>
    </row>
    <row r="181" spans="1:22" ht="15.75" thickBot="1" x14ac:dyDescent="0.3">
      <c r="A181" s="275" t="s">
        <v>107</v>
      </c>
      <c r="B181" s="260"/>
      <c r="C181" s="260"/>
      <c r="D181" s="261"/>
      <c r="E181" s="262" t="s">
        <v>107</v>
      </c>
      <c r="F181" s="263"/>
      <c r="G181" s="263"/>
      <c r="H181" s="263"/>
      <c r="I181" s="263"/>
      <c r="J181" s="263"/>
      <c r="K181" s="263"/>
      <c r="L181" s="263"/>
      <c r="M181" s="263"/>
      <c r="N181" s="263"/>
      <c r="O181" s="263"/>
      <c r="P181" s="263"/>
      <c r="Q181" s="263"/>
      <c r="R181" s="263"/>
      <c r="S181" s="264"/>
      <c r="T181" s="265" t="s">
        <v>107</v>
      </c>
      <c r="U181" s="266"/>
      <c r="V181" s="31"/>
    </row>
    <row r="182" spans="1:22" ht="12.75" customHeight="1" x14ac:dyDescent="0.2">
      <c r="A182" s="256" t="s">
        <v>47</v>
      </c>
      <c r="B182" s="257"/>
      <c r="C182" s="257"/>
      <c r="D182" s="258"/>
      <c r="E182" s="267" t="s">
        <v>41</v>
      </c>
      <c r="F182" s="267"/>
      <c r="G182" s="268"/>
      <c r="H182" s="269" t="s">
        <v>15</v>
      </c>
      <c r="I182" s="270"/>
      <c r="J182" s="270"/>
      <c r="K182" s="271"/>
      <c r="L182" s="272" t="s">
        <v>48</v>
      </c>
      <c r="M182" s="273"/>
      <c r="N182" s="269" t="s">
        <v>122</v>
      </c>
      <c r="O182" s="271"/>
      <c r="P182" s="269" t="s">
        <v>17</v>
      </c>
      <c r="Q182" s="271"/>
      <c r="R182" s="269" t="s">
        <v>18</v>
      </c>
      <c r="S182" s="271"/>
      <c r="T182" s="269" t="s">
        <v>7</v>
      </c>
      <c r="U182" s="274"/>
      <c r="V182" s="209"/>
    </row>
    <row r="183" spans="1:22" x14ac:dyDescent="0.2">
      <c r="A183" s="68"/>
      <c r="B183" s="135" t="s">
        <v>125</v>
      </c>
      <c r="C183" s="69"/>
      <c r="D183" s="70"/>
      <c r="E183" s="71" t="s">
        <v>45</v>
      </c>
      <c r="F183" s="71" t="s">
        <v>63</v>
      </c>
      <c r="G183" s="72" t="s">
        <v>22</v>
      </c>
      <c r="H183" s="71" t="s">
        <v>45</v>
      </c>
      <c r="I183" s="73" t="s">
        <v>23</v>
      </c>
      <c r="J183" s="71" t="s">
        <v>62</v>
      </c>
      <c r="K183" s="74" t="s">
        <v>22</v>
      </c>
      <c r="L183" s="75" t="s">
        <v>24</v>
      </c>
      <c r="M183" s="76" t="s">
        <v>6</v>
      </c>
      <c r="N183" s="73" t="s">
        <v>24</v>
      </c>
      <c r="O183" s="74" t="s">
        <v>6</v>
      </c>
      <c r="P183" s="73" t="s">
        <v>24</v>
      </c>
      <c r="Q183" s="74" t="s">
        <v>6</v>
      </c>
      <c r="R183" s="73" t="s">
        <v>24</v>
      </c>
      <c r="S183" s="74" t="s">
        <v>6</v>
      </c>
      <c r="T183" s="73" t="s">
        <v>24</v>
      </c>
      <c r="U183" s="77" t="s">
        <v>25</v>
      </c>
    </row>
    <row r="184" spans="1:22" ht="15" customHeight="1" x14ac:dyDescent="0.2">
      <c r="A184" s="78"/>
      <c r="B184" s="329"/>
      <c r="C184" s="79" t="s">
        <v>9</v>
      </c>
      <c r="D184" s="19"/>
      <c r="E184" s="20"/>
      <c r="F184" s="136"/>
      <c r="G184" s="137">
        <f>E184*F184</f>
        <v>0</v>
      </c>
      <c r="H184" s="26"/>
      <c r="I184" s="18"/>
      <c r="J184" s="138"/>
      <c r="K184" s="145">
        <f t="shared" ref="K184:K188" si="34">H184*J184</f>
        <v>0</v>
      </c>
      <c r="L184" s="18"/>
      <c r="M184" s="148"/>
      <c r="N184" s="18"/>
      <c r="O184" s="148"/>
      <c r="P184" s="18"/>
      <c r="Q184" s="148"/>
      <c r="R184" s="170" t="s">
        <v>141</v>
      </c>
      <c r="S184" s="148"/>
      <c r="T184" s="18"/>
      <c r="U184" s="150"/>
    </row>
    <row r="185" spans="1:22" ht="15" customHeight="1" x14ac:dyDescent="0.2">
      <c r="A185" s="78"/>
      <c r="B185" s="330"/>
      <c r="C185" s="79" t="s">
        <v>10</v>
      </c>
      <c r="D185" s="21"/>
      <c r="E185" s="20"/>
      <c r="F185" s="138"/>
      <c r="G185" s="137">
        <f t="shared" ref="G185:G188" si="35">E185*F185</f>
        <v>0</v>
      </c>
      <c r="H185" s="26"/>
      <c r="I185" s="18"/>
      <c r="J185" s="138"/>
      <c r="K185" s="145">
        <f t="shared" si="34"/>
        <v>0</v>
      </c>
      <c r="L185" s="18"/>
      <c r="M185" s="148"/>
      <c r="N185" s="18"/>
      <c r="O185" s="148"/>
      <c r="P185" s="18"/>
      <c r="Q185" s="148"/>
      <c r="R185" s="18"/>
      <c r="S185" s="148"/>
      <c r="T185" s="18"/>
      <c r="U185" s="150"/>
    </row>
    <row r="186" spans="1:22" ht="15" customHeight="1" x14ac:dyDescent="0.2">
      <c r="A186" s="78"/>
      <c r="B186" s="330"/>
      <c r="C186" s="80" t="s">
        <v>11</v>
      </c>
      <c r="D186" s="21"/>
      <c r="E186" s="22"/>
      <c r="F186" s="138"/>
      <c r="G186" s="139">
        <f t="shared" si="35"/>
        <v>0</v>
      </c>
      <c r="H186" s="26"/>
      <c r="I186" s="18"/>
      <c r="J186" s="138"/>
      <c r="K186" s="145">
        <f t="shared" si="34"/>
        <v>0</v>
      </c>
      <c r="L186" s="18"/>
      <c r="M186" s="148"/>
      <c r="N186" s="18"/>
      <c r="O186" s="148"/>
      <c r="P186" s="18"/>
      <c r="Q186" s="148"/>
      <c r="R186" s="18"/>
      <c r="S186" s="148"/>
      <c r="T186" s="18"/>
      <c r="U186" s="150"/>
    </row>
    <row r="187" spans="1:22" ht="15" customHeight="1" x14ac:dyDescent="0.2">
      <c r="A187" s="78"/>
      <c r="B187" s="330"/>
      <c r="C187" s="81" t="s">
        <v>12</v>
      </c>
      <c r="D187" s="23"/>
      <c r="E187" s="22"/>
      <c r="F187" s="138"/>
      <c r="G187" s="140">
        <f t="shared" si="35"/>
        <v>0</v>
      </c>
      <c r="H187" s="26"/>
      <c r="I187" s="18"/>
      <c r="J187" s="138"/>
      <c r="K187" s="145">
        <f t="shared" si="34"/>
        <v>0</v>
      </c>
      <c r="L187" s="18"/>
      <c r="M187" s="148"/>
      <c r="N187" s="18"/>
      <c r="O187" s="148"/>
      <c r="P187" s="18"/>
      <c r="Q187" s="148"/>
      <c r="R187" s="18"/>
      <c r="S187" s="148"/>
      <c r="T187" s="18"/>
      <c r="U187" s="150"/>
    </row>
    <row r="188" spans="1:22" ht="15" customHeight="1" thickBot="1" x14ac:dyDescent="0.25">
      <c r="A188" s="82"/>
      <c r="B188" s="331"/>
      <c r="C188" s="83" t="s">
        <v>13</v>
      </c>
      <c r="D188" s="24"/>
      <c r="E188" s="25"/>
      <c r="F188" s="141"/>
      <c r="G188" s="142">
        <f t="shared" si="35"/>
        <v>0</v>
      </c>
      <c r="H188" s="27"/>
      <c r="I188" s="28"/>
      <c r="J188" s="141"/>
      <c r="K188" s="146">
        <f t="shared" si="34"/>
        <v>0</v>
      </c>
      <c r="L188" s="29"/>
      <c r="M188" s="149"/>
      <c r="N188" s="29"/>
      <c r="O188" s="149"/>
      <c r="P188" s="29"/>
      <c r="Q188" s="149"/>
      <c r="R188" s="29"/>
      <c r="S188" s="149"/>
      <c r="T188" s="29"/>
      <c r="U188" s="151"/>
      <c r="V188" s="11" t="s">
        <v>8</v>
      </c>
    </row>
    <row r="189" spans="1:22" ht="13.5" thickBot="1" x14ac:dyDescent="0.25">
      <c r="A189" s="84"/>
      <c r="B189" s="87"/>
      <c r="C189" s="85"/>
      <c r="D189" s="86"/>
      <c r="E189" s="87"/>
      <c r="F189" s="143"/>
      <c r="G189" s="144">
        <f>SUM(G184:G188)</f>
        <v>0</v>
      </c>
      <c r="H189" s="89"/>
      <c r="I189" s="89"/>
      <c r="J189" s="90"/>
      <c r="K189" s="147">
        <f>SUM(K184:K188)</f>
        <v>0</v>
      </c>
      <c r="L189" s="89"/>
      <c r="M189" s="147">
        <f>SUM(M184:M188)</f>
        <v>0</v>
      </c>
      <c r="N189" s="89"/>
      <c r="O189" s="147">
        <f>SUM(O184:O188)</f>
        <v>0</v>
      </c>
      <c r="P189" s="89"/>
      <c r="Q189" s="147">
        <f>SUM(Q184:Q188)</f>
        <v>0</v>
      </c>
      <c r="R189" s="89"/>
      <c r="S189" s="147">
        <f>SUM(S184:S188)</f>
        <v>0</v>
      </c>
      <c r="T189" s="89"/>
      <c r="U189" s="152">
        <f>SUM(U184:U188)</f>
        <v>0</v>
      </c>
      <c r="V189" s="153">
        <f>U189-G189-K189-M189-O189-Q189-S189</f>
        <v>0</v>
      </c>
    </row>
    <row r="190" spans="1:22" ht="13.5" thickBot="1" x14ac:dyDescent="0.25"/>
    <row r="191" spans="1:22" ht="15.75" thickBot="1" x14ac:dyDescent="0.3">
      <c r="A191" s="275" t="s">
        <v>108</v>
      </c>
      <c r="B191" s="260"/>
      <c r="C191" s="260"/>
      <c r="D191" s="261"/>
      <c r="E191" s="262" t="s">
        <v>108</v>
      </c>
      <c r="F191" s="263"/>
      <c r="G191" s="263"/>
      <c r="H191" s="263"/>
      <c r="I191" s="263"/>
      <c r="J191" s="263"/>
      <c r="K191" s="263"/>
      <c r="L191" s="263"/>
      <c r="M191" s="263"/>
      <c r="N191" s="263"/>
      <c r="O191" s="263"/>
      <c r="P191" s="263"/>
      <c r="Q191" s="263"/>
      <c r="R191" s="263"/>
      <c r="S191" s="264"/>
      <c r="T191" s="265" t="s">
        <v>108</v>
      </c>
      <c r="U191" s="266"/>
      <c r="V191" s="31"/>
    </row>
    <row r="192" spans="1:22" ht="12.75" customHeight="1" x14ac:dyDescent="0.2">
      <c r="A192" s="256" t="s">
        <v>47</v>
      </c>
      <c r="B192" s="257"/>
      <c r="C192" s="257"/>
      <c r="D192" s="258"/>
      <c r="E192" s="267" t="s">
        <v>41</v>
      </c>
      <c r="F192" s="267"/>
      <c r="G192" s="268"/>
      <c r="H192" s="269" t="s">
        <v>15</v>
      </c>
      <c r="I192" s="270"/>
      <c r="J192" s="270"/>
      <c r="K192" s="271"/>
      <c r="L192" s="272" t="s">
        <v>48</v>
      </c>
      <c r="M192" s="273"/>
      <c r="N192" s="269" t="s">
        <v>122</v>
      </c>
      <c r="O192" s="271"/>
      <c r="P192" s="269" t="s">
        <v>17</v>
      </c>
      <c r="Q192" s="271"/>
      <c r="R192" s="269" t="s">
        <v>18</v>
      </c>
      <c r="S192" s="271"/>
      <c r="T192" s="269" t="s">
        <v>7</v>
      </c>
      <c r="U192" s="274"/>
      <c r="V192" s="209"/>
    </row>
    <row r="193" spans="1:22" x14ac:dyDescent="0.2">
      <c r="A193" s="68"/>
      <c r="B193" s="135" t="s">
        <v>125</v>
      </c>
      <c r="C193" s="69"/>
      <c r="D193" s="70"/>
      <c r="E193" s="71" t="s">
        <v>45</v>
      </c>
      <c r="F193" s="71" t="s">
        <v>63</v>
      </c>
      <c r="G193" s="72" t="s">
        <v>22</v>
      </c>
      <c r="H193" s="71" t="s">
        <v>45</v>
      </c>
      <c r="I193" s="73" t="s">
        <v>23</v>
      </c>
      <c r="J193" s="71" t="s">
        <v>62</v>
      </c>
      <c r="K193" s="74" t="s">
        <v>22</v>
      </c>
      <c r="L193" s="75" t="s">
        <v>24</v>
      </c>
      <c r="M193" s="76" t="s">
        <v>6</v>
      </c>
      <c r="N193" s="73" t="s">
        <v>24</v>
      </c>
      <c r="O193" s="74" t="s">
        <v>6</v>
      </c>
      <c r="P193" s="73" t="s">
        <v>24</v>
      </c>
      <c r="Q193" s="74" t="s">
        <v>6</v>
      </c>
      <c r="R193" s="73" t="s">
        <v>24</v>
      </c>
      <c r="S193" s="74" t="s">
        <v>6</v>
      </c>
      <c r="T193" s="73" t="s">
        <v>24</v>
      </c>
      <c r="U193" s="77" t="s">
        <v>25</v>
      </c>
    </row>
    <row r="194" spans="1:22" ht="15" customHeight="1" x14ac:dyDescent="0.2">
      <c r="A194" s="78"/>
      <c r="B194" s="329"/>
      <c r="C194" s="79" t="s">
        <v>9</v>
      </c>
      <c r="D194" s="19"/>
      <c r="E194" s="20"/>
      <c r="F194" s="136"/>
      <c r="G194" s="137">
        <f>E194*F194</f>
        <v>0</v>
      </c>
      <c r="H194" s="26"/>
      <c r="I194" s="18"/>
      <c r="J194" s="138"/>
      <c r="K194" s="145">
        <f t="shared" ref="K194:K198" si="36">H194*J194</f>
        <v>0</v>
      </c>
      <c r="L194" s="18"/>
      <c r="M194" s="148"/>
      <c r="N194" s="18"/>
      <c r="O194" s="148"/>
      <c r="P194" s="18"/>
      <c r="Q194" s="148"/>
      <c r="R194" s="170" t="s">
        <v>141</v>
      </c>
      <c r="S194" s="148"/>
      <c r="T194" s="18"/>
      <c r="U194" s="150"/>
    </row>
    <row r="195" spans="1:22" ht="15" customHeight="1" x14ac:dyDescent="0.2">
      <c r="A195" s="78"/>
      <c r="B195" s="330"/>
      <c r="C195" s="79" t="s">
        <v>10</v>
      </c>
      <c r="D195" s="21"/>
      <c r="E195" s="20"/>
      <c r="F195" s="138"/>
      <c r="G195" s="137">
        <f t="shared" ref="G195:G198" si="37">E195*F195</f>
        <v>0</v>
      </c>
      <c r="H195" s="26"/>
      <c r="I195" s="18"/>
      <c r="J195" s="138"/>
      <c r="K195" s="145">
        <f t="shared" si="36"/>
        <v>0</v>
      </c>
      <c r="L195" s="18"/>
      <c r="M195" s="148"/>
      <c r="N195" s="18"/>
      <c r="O195" s="148"/>
      <c r="P195" s="18"/>
      <c r="Q195" s="148"/>
      <c r="R195" s="18"/>
      <c r="S195" s="148"/>
      <c r="T195" s="18"/>
      <c r="U195" s="150"/>
    </row>
    <row r="196" spans="1:22" ht="15" customHeight="1" x14ac:dyDescent="0.2">
      <c r="A196" s="78"/>
      <c r="B196" s="330"/>
      <c r="C196" s="80" t="s">
        <v>11</v>
      </c>
      <c r="D196" s="21"/>
      <c r="E196" s="22"/>
      <c r="F196" s="138"/>
      <c r="G196" s="139">
        <f t="shared" si="37"/>
        <v>0</v>
      </c>
      <c r="H196" s="26"/>
      <c r="I196" s="18"/>
      <c r="J196" s="138"/>
      <c r="K196" s="145">
        <f t="shared" si="36"/>
        <v>0</v>
      </c>
      <c r="L196" s="18"/>
      <c r="M196" s="148"/>
      <c r="N196" s="18"/>
      <c r="O196" s="148"/>
      <c r="P196" s="18"/>
      <c r="Q196" s="148"/>
      <c r="R196" s="18"/>
      <c r="S196" s="148"/>
      <c r="T196" s="18"/>
      <c r="U196" s="150"/>
    </row>
    <row r="197" spans="1:22" ht="15" customHeight="1" x14ac:dyDescent="0.2">
      <c r="A197" s="78"/>
      <c r="B197" s="330"/>
      <c r="C197" s="81" t="s">
        <v>12</v>
      </c>
      <c r="D197" s="23"/>
      <c r="E197" s="22"/>
      <c r="F197" s="138"/>
      <c r="G197" s="140">
        <f t="shared" si="37"/>
        <v>0</v>
      </c>
      <c r="H197" s="26"/>
      <c r="I197" s="18"/>
      <c r="J197" s="138"/>
      <c r="K197" s="145">
        <f t="shared" si="36"/>
        <v>0</v>
      </c>
      <c r="L197" s="18"/>
      <c r="M197" s="148"/>
      <c r="N197" s="18"/>
      <c r="O197" s="148"/>
      <c r="P197" s="18"/>
      <c r="Q197" s="148"/>
      <c r="R197" s="18"/>
      <c r="S197" s="148"/>
      <c r="T197" s="18"/>
      <c r="U197" s="150"/>
    </row>
    <row r="198" spans="1:22" ht="15" customHeight="1" thickBot="1" x14ac:dyDescent="0.25">
      <c r="A198" s="82"/>
      <c r="B198" s="331"/>
      <c r="C198" s="83" t="s">
        <v>13</v>
      </c>
      <c r="D198" s="24"/>
      <c r="E198" s="25"/>
      <c r="F198" s="141"/>
      <c r="G198" s="142">
        <f t="shared" si="37"/>
        <v>0</v>
      </c>
      <c r="H198" s="27"/>
      <c r="I198" s="28"/>
      <c r="J198" s="141"/>
      <c r="K198" s="146">
        <f t="shared" si="36"/>
        <v>0</v>
      </c>
      <c r="L198" s="29"/>
      <c r="M198" s="149"/>
      <c r="N198" s="29"/>
      <c r="O198" s="149"/>
      <c r="P198" s="29"/>
      <c r="Q198" s="149"/>
      <c r="R198" s="29"/>
      <c r="S198" s="149"/>
      <c r="T198" s="29"/>
      <c r="U198" s="151"/>
      <c r="V198" s="11" t="s">
        <v>8</v>
      </c>
    </row>
    <row r="199" spans="1:22" ht="13.5" thickBot="1" x14ac:dyDescent="0.25">
      <c r="A199" s="84"/>
      <c r="B199" s="87"/>
      <c r="C199" s="85"/>
      <c r="D199" s="86"/>
      <c r="E199" s="87"/>
      <c r="F199" s="143"/>
      <c r="G199" s="144">
        <f>SUM(G194:G198)</f>
        <v>0</v>
      </c>
      <c r="H199" s="89"/>
      <c r="I199" s="89"/>
      <c r="J199" s="90"/>
      <c r="K199" s="147">
        <f>SUM(K194:K198)</f>
        <v>0</v>
      </c>
      <c r="L199" s="89"/>
      <c r="M199" s="147">
        <f>SUM(M194:M198)</f>
        <v>0</v>
      </c>
      <c r="N199" s="89"/>
      <c r="O199" s="147">
        <f>SUM(O194:O198)</f>
        <v>0</v>
      </c>
      <c r="P199" s="89"/>
      <c r="Q199" s="147">
        <f>SUM(Q194:Q198)</f>
        <v>0</v>
      </c>
      <c r="R199" s="89"/>
      <c r="S199" s="147">
        <f>SUM(S194:S198)</f>
        <v>0</v>
      </c>
      <c r="T199" s="89"/>
      <c r="U199" s="152">
        <f>SUM(U194:U198)</f>
        <v>0</v>
      </c>
      <c r="V199" s="153">
        <f>U199-G199-K199-M199-O199-Q199-S199</f>
        <v>0</v>
      </c>
    </row>
    <row r="200" spans="1:22" ht="13.5" thickBot="1" x14ac:dyDescent="0.25"/>
    <row r="201" spans="1:22" ht="15.75" thickBot="1" x14ac:dyDescent="0.3">
      <c r="A201" s="275" t="s">
        <v>109</v>
      </c>
      <c r="B201" s="260"/>
      <c r="C201" s="260"/>
      <c r="D201" s="261"/>
      <c r="E201" s="262" t="s">
        <v>109</v>
      </c>
      <c r="F201" s="263"/>
      <c r="G201" s="263"/>
      <c r="H201" s="263"/>
      <c r="I201" s="263"/>
      <c r="J201" s="263"/>
      <c r="K201" s="263"/>
      <c r="L201" s="263"/>
      <c r="M201" s="263"/>
      <c r="N201" s="263"/>
      <c r="O201" s="263"/>
      <c r="P201" s="263"/>
      <c r="Q201" s="263"/>
      <c r="R201" s="263"/>
      <c r="S201" s="264"/>
      <c r="T201" s="265" t="s">
        <v>109</v>
      </c>
      <c r="U201" s="266"/>
      <c r="V201" s="31"/>
    </row>
    <row r="202" spans="1:22" ht="12.75" customHeight="1" x14ac:dyDescent="0.2">
      <c r="A202" s="256" t="s">
        <v>47</v>
      </c>
      <c r="B202" s="257"/>
      <c r="C202" s="257"/>
      <c r="D202" s="258"/>
      <c r="E202" s="267" t="s">
        <v>41</v>
      </c>
      <c r="F202" s="267"/>
      <c r="G202" s="268"/>
      <c r="H202" s="269" t="s">
        <v>15</v>
      </c>
      <c r="I202" s="270"/>
      <c r="J202" s="270"/>
      <c r="K202" s="271"/>
      <c r="L202" s="272" t="s">
        <v>48</v>
      </c>
      <c r="M202" s="273"/>
      <c r="N202" s="269" t="s">
        <v>122</v>
      </c>
      <c r="O202" s="271"/>
      <c r="P202" s="269" t="s">
        <v>17</v>
      </c>
      <c r="Q202" s="271"/>
      <c r="R202" s="269" t="s">
        <v>18</v>
      </c>
      <c r="S202" s="271"/>
      <c r="T202" s="269" t="s">
        <v>7</v>
      </c>
      <c r="U202" s="274"/>
      <c r="V202" s="209"/>
    </row>
    <row r="203" spans="1:22" x14ac:dyDescent="0.2">
      <c r="A203" s="68"/>
      <c r="B203" s="135" t="s">
        <v>125</v>
      </c>
      <c r="C203" s="69"/>
      <c r="D203" s="70"/>
      <c r="E203" s="71" t="s">
        <v>45</v>
      </c>
      <c r="F203" s="71" t="s">
        <v>63</v>
      </c>
      <c r="G203" s="72" t="s">
        <v>22</v>
      </c>
      <c r="H203" s="71" t="s">
        <v>45</v>
      </c>
      <c r="I203" s="73" t="s">
        <v>23</v>
      </c>
      <c r="J203" s="71" t="s">
        <v>62</v>
      </c>
      <c r="K203" s="74" t="s">
        <v>22</v>
      </c>
      <c r="L203" s="75" t="s">
        <v>24</v>
      </c>
      <c r="M203" s="76" t="s">
        <v>6</v>
      </c>
      <c r="N203" s="73" t="s">
        <v>24</v>
      </c>
      <c r="O203" s="74" t="s">
        <v>6</v>
      </c>
      <c r="P203" s="73" t="s">
        <v>24</v>
      </c>
      <c r="Q203" s="74" t="s">
        <v>6</v>
      </c>
      <c r="R203" s="73" t="s">
        <v>24</v>
      </c>
      <c r="S203" s="74" t="s">
        <v>6</v>
      </c>
      <c r="T203" s="73" t="s">
        <v>24</v>
      </c>
      <c r="U203" s="77" t="s">
        <v>25</v>
      </c>
    </row>
    <row r="204" spans="1:22" ht="15" customHeight="1" x14ac:dyDescent="0.2">
      <c r="A204" s="78"/>
      <c r="B204" s="329"/>
      <c r="C204" s="79" t="s">
        <v>9</v>
      </c>
      <c r="D204" s="19"/>
      <c r="E204" s="20"/>
      <c r="F204" s="136"/>
      <c r="G204" s="137">
        <f>E204*F204</f>
        <v>0</v>
      </c>
      <c r="H204" s="26"/>
      <c r="I204" s="18"/>
      <c r="J204" s="138"/>
      <c r="K204" s="145">
        <f t="shared" ref="K204:K208" si="38">H204*J204</f>
        <v>0</v>
      </c>
      <c r="L204" s="18"/>
      <c r="M204" s="148"/>
      <c r="N204" s="18"/>
      <c r="O204" s="148"/>
      <c r="P204" s="18"/>
      <c r="Q204" s="148"/>
      <c r="R204" s="170" t="s">
        <v>141</v>
      </c>
      <c r="S204" s="148"/>
      <c r="T204" s="18"/>
      <c r="U204" s="150"/>
    </row>
    <row r="205" spans="1:22" ht="15" customHeight="1" x14ac:dyDescent="0.2">
      <c r="A205" s="78"/>
      <c r="B205" s="330"/>
      <c r="C205" s="79" t="s">
        <v>10</v>
      </c>
      <c r="D205" s="21"/>
      <c r="E205" s="20"/>
      <c r="F205" s="138"/>
      <c r="G205" s="137">
        <f t="shared" ref="G205:G208" si="39">E205*F205</f>
        <v>0</v>
      </c>
      <c r="H205" s="26"/>
      <c r="I205" s="18"/>
      <c r="J205" s="138"/>
      <c r="K205" s="145">
        <f t="shared" si="38"/>
        <v>0</v>
      </c>
      <c r="L205" s="18"/>
      <c r="M205" s="148"/>
      <c r="N205" s="18"/>
      <c r="O205" s="148"/>
      <c r="P205" s="18"/>
      <c r="Q205" s="148"/>
      <c r="R205" s="18"/>
      <c r="S205" s="148"/>
      <c r="T205" s="18"/>
      <c r="U205" s="150"/>
    </row>
    <row r="206" spans="1:22" ht="15" customHeight="1" x14ac:dyDescent="0.2">
      <c r="A206" s="78"/>
      <c r="B206" s="330"/>
      <c r="C206" s="80" t="s">
        <v>11</v>
      </c>
      <c r="D206" s="21"/>
      <c r="E206" s="22"/>
      <c r="F206" s="138"/>
      <c r="G206" s="139">
        <f t="shared" si="39"/>
        <v>0</v>
      </c>
      <c r="H206" s="26"/>
      <c r="I206" s="18"/>
      <c r="J206" s="138"/>
      <c r="K206" s="145">
        <f t="shared" si="38"/>
        <v>0</v>
      </c>
      <c r="L206" s="18"/>
      <c r="M206" s="148"/>
      <c r="N206" s="18"/>
      <c r="O206" s="148"/>
      <c r="P206" s="18"/>
      <c r="Q206" s="148"/>
      <c r="R206" s="18"/>
      <c r="S206" s="148"/>
      <c r="T206" s="18"/>
      <c r="U206" s="150"/>
    </row>
    <row r="207" spans="1:22" ht="15" customHeight="1" x14ac:dyDescent="0.2">
      <c r="A207" s="78"/>
      <c r="B207" s="330"/>
      <c r="C207" s="81" t="s">
        <v>12</v>
      </c>
      <c r="D207" s="23"/>
      <c r="E207" s="22"/>
      <c r="F207" s="138"/>
      <c r="G207" s="140">
        <f t="shared" si="39"/>
        <v>0</v>
      </c>
      <c r="H207" s="26"/>
      <c r="I207" s="18"/>
      <c r="J207" s="138"/>
      <c r="K207" s="145">
        <f t="shared" si="38"/>
        <v>0</v>
      </c>
      <c r="L207" s="18"/>
      <c r="M207" s="148"/>
      <c r="N207" s="18"/>
      <c r="O207" s="148"/>
      <c r="P207" s="18"/>
      <c r="Q207" s="148"/>
      <c r="R207" s="18"/>
      <c r="S207" s="148"/>
      <c r="T207" s="18"/>
      <c r="U207" s="150"/>
    </row>
    <row r="208" spans="1:22" ht="15" customHeight="1" thickBot="1" x14ac:dyDescent="0.25">
      <c r="A208" s="82"/>
      <c r="B208" s="331"/>
      <c r="C208" s="83" t="s">
        <v>13</v>
      </c>
      <c r="D208" s="24"/>
      <c r="E208" s="25"/>
      <c r="F208" s="141"/>
      <c r="G208" s="142">
        <f t="shared" si="39"/>
        <v>0</v>
      </c>
      <c r="H208" s="27"/>
      <c r="I208" s="28"/>
      <c r="J208" s="141"/>
      <c r="K208" s="146">
        <f t="shared" si="38"/>
        <v>0</v>
      </c>
      <c r="L208" s="29"/>
      <c r="M208" s="149"/>
      <c r="N208" s="29"/>
      <c r="O208" s="149"/>
      <c r="P208" s="29"/>
      <c r="Q208" s="149"/>
      <c r="R208" s="29"/>
      <c r="S208" s="149"/>
      <c r="T208" s="29"/>
      <c r="U208" s="151"/>
      <c r="V208" s="11" t="s">
        <v>8</v>
      </c>
    </row>
    <row r="209" spans="1:22" ht="13.5" thickBot="1" x14ac:dyDescent="0.25">
      <c r="A209" s="84"/>
      <c r="B209" s="87"/>
      <c r="C209" s="85"/>
      <c r="D209" s="86"/>
      <c r="E209" s="87"/>
      <c r="F209" s="143"/>
      <c r="G209" s="144">
        <f>SUM(G204:G208)</f>
        <v>0</v>
      </c>
      <c r="H209" s="89"/>
      <c r="I209" s="89"/>
      <c r="J209" s="90"/>
      <c r="K209" s="147">
        <f>SUM(K204:K208)</f>
        <v>0</v>
      </c>
      <c r="L209" s="89"/>
      <c r="M209" s="147">
        <f>SUM(M204:M208)</f>
        <v>0</v>
      </c>
      <c r="N209" s="89"/>
      <c r="O209" s="147">
        <f>SUM(O204:O208)</f>
        <v>0</v>
      </c>
      <c r="P209" s="89"/>
      <c r="Q209" s="147">
        <f>SUM(Q204:Q208)</f>
        <v>0</v>
      </c>
      <c r="R209" s="89"/>
      <c r="S209" s="147">
        <f>SUM(S204:S208)</f>
        <v>0</v>
      </c>
      <c r="T209" s="89"/>
      <c r="U209" s="152">
        <f>SUM(U204:U208)</f>
        <v>0</v>
      </c>
      <c r="V209" s="153">
        <f>U209-G209-K209-M209-O209-Q209-S209</f>
        <v>0</v>
      </c>
    </row>
    <row r="210" spans="1:22" ht="13.5" thickBot="1" x14ac:dyDescent="0.25"/>
    <row r="211" spans="1:22" ht="15.75" thickBot="1" x14ac:dyDescent="0.3">
      <c r="A211" s="275" t="s">
        <v>110</v>
      </c>
      <c r="B211" s="260"/>
      <c r="C211" s="260"/>
      <c r="D211" s="261"/>
      <c r="E211" s="262" t="s">
        <v>110</v>
      </c>
      <c r="F211" s="263"/>
      <c r="G211" s="263"/>
      <c r="H211" s="263"/>
      <c r="I211" s="263"/>
      <c r="J211" s="263"/>
      <c r="K211" s="263"/>
      <c r="L211" s="263"/>
      <c r="M211" s="263"/>
      <c r="N211" s="263"/>
      <c r="O211" s="263"/>
      <c r="P211" s="263"/>
      <c r="Q211" s="263"/>
      <c r="R211" s="263"/>
      <c r="S211" s="264"/>
      <c r="T211" s="265" t="s">
        <v>110</v>
      </c>
      <c r="U211" s="266"/>
      <c r="V211" s="31"/>
    </row>
    <row r="212" spans="1:22" ht="12.75" customHeight="1" x14ac:dyDescent="0.2">
      <c r="A212" s="256" t="s">
        <v>47</v>
      </c>
      <c r="B212" s="257"/>
      <c r="C212" s="257"/>
      <c r="D212" s="258"/>
      <c r="E212" s="267" t="s">
        <v>41</v>
      </c>
      <c r="F212" s="267"/>
      <c r="G212" s="268"/>
      <c r="H212" s="269" t="s">
        <v>15</v>
      </c>
      <c r="I212" s="270"/>
      <c r="J212" s="270"/>
      <c r="K212" s="271"/>
      <c r="L212" s="272" t="s">
        <v>48</v>
      </c>
      <c r="M212" s="273"/>
      <c r="N212" s="269" t="s">
        <v>122</v>
      </c>
      <c r="O212" s="271"/>
      <c r="P212" s="269" t="s">
        <v>17</v>
      </c>
      <c r="Q212" s="271"/>
      <c r="R212" s="269" t="s">
        <v>18</v>
      </c>
      <c r="S212" s="271"/>
      <c r="T212" s="269" t="s">
        <v>7</v>
      </c>
      <c r="U212" s="274"/>
      <c r="V212" s="209"/>
    </row>
    <row r="213" spans="1:22" x14ac:dyDescent="0.2">
      <c r="A213" s="68"/>
      <c r="B213" s="135" t="s">
        <v>125</v>
      </c>
      <c r="C213" s="69"/>
      <c r="D213" s="70"/>
      <c r="E213" s="71" t="s">
        <v>45</v>
      </c>
      <c r="F213" s="71" t="s">
        <v>63</v>
      </c>
      <c r="G213" s="72" t="s">
        <v>22</v>
      </c>
      <c r="H213" s="71" t="s">
        <v>45</v>
      </c>
      <c r="I213" s="73" t="s">
        <v>23</v>
      </c>
      <c r="J213" s="71" t="s">
        <v>62</v>
      </c>
      <c r="K213" s="74" t="s">
        <v>22</v>
      </c>
      <c r="L213" s="75" t="s">
        <v>24</v>
      </c>
      <c r="M213" s="76" t="s">
        <v>6</v>
      </c>
      <c r="N213" s="73" t="s">
        <v>24</v>
      </c>
      <c r="O213" s="74" t="s">
        <v>6</v>
      </c>
      <c r="P213" s="73" t="s">
        <v>24</v>
      </c>
      <c r="Q213" s="74" t="s">
        <v>6</v>
      </c>
      <c r="R213" s="73" t="s">
        <v>24</v>
      </c>
      <c r="S213" s="74" t="s">
        <v>6</v>
      </c>
      <c r="T213" s="73" t="s">
        <v>24</v>
      </c>
      <c r="U213" s="77" t="s">
        <v>25</v>
      </c>
    </row>
    <row r="214" spans="1:22" ht="15" customHeight="1" x14ac:dyDescent="0.2">
      <c r="A214" s="78"/>
      <c r="B214" s="329"/>
      <c r="C214" s="79" t="s">
        <v>9</v>
      </c>
      <c r="D214" s="19"/>
      <c r="E214" s="20"/>
      <c r="F214" s="136"/>
      <c r="G214" s="137">
        <f>E214*F214</f>
        <v>0</v>
      </c>
      <c r="H214" s="26"/>
      <c r="I214" s="18"/>
      <c r="J214" s="138"/>
      <c r="K214" s="145">
        <f t="shared" ref="K214:K218" si="40">H214*J214</f>
        <v>0</v>
      </c>
      <c r="L214" s="18"/>
      <c r="M214" s="148"/>
      <c r="N214" s="18"/>
      <c r="O214" s="148"/>
      <c r="P214" s="18"/>
      <c r="Q214" s="148"/>
      <c r="R214" s="170" t="s">
        <v>141</v>
      </c>
      <c r="S214" s="148"/>
      <c r="T214" s="18"/>
      <c r="U214" s="150"/>
    </row>
    <row r="215" spans="1:22" ht="15" customHeight="1" x14ac:dyDescent="0.2">
      <c r="A215" s="78"/>
      <c r="B215" s="330"/>
      <c r="C215" s="79" t="s">
        <v>10</v>
      </c>
      <c r="D215" s="21"/>
      <c r="E215" s="20"/>
      <c r="F215" s="138"/>
      <c r="G215" s="137">
        <f t="shared" ref="G215:G218" si="41">E215*F215</f>
        <v>0</v>
      </c>
      <c r="H215" s="26"/>
      <c r="I215" s="18"/>
      <c r="J215" s="138"/>
      <c r="K215" s="145">
        <f t="shared" si="40"/>
        <v>0</v>
      </c>
      <c r="L215" s="18"/>
      <c r="M215" s="148"/>
      <c r="N215" s="18"/>
      <c r="O215" s="148"/>
      <c r="P215" s="18"/>
      <c r="Q215" s="148"/>
      <c r="R215" s="18"/>
      <c r="S215" s="148"/>
      <c r="T215" s="18"/>
      <c r="U215" s="150"/>
    </row>
    <row r="216" spans="1:22" ht="15" customHeight="1" x14ac:dyDescent="0.2">
      <c r="A216" s="78"/>
      <c r="B216" s="330"/>
      <c r="C216" s="80" t="s">
        <v>11</v>
      </c>
      <c r="D216" s="21"/>
      <c r="E216" s="22"/>
      <c r="F216" s="138"/>
      <c r="G216" s="139">
        <f t="shared" si="41"/>
        <v>0</v>
      </c>
      <c r="H216" s="26"/>
      <c r="I216" s="18"/>
      <c r="J216" s="138"/>
      <c r="K216" s="145">
        <f t="shared" si="40"/>
        <v>0</v>
      </c>
      <c r="L216" s="18"/>
      <c r="M216" s="148"/>
      <c r="N216" s="18"/>
      <c r="O216" s="148"/>
      <c r="P216" s="18"/>
      <c r="Q216" s="148"/>
      <c r="R216" s="18"/>
      <c r="S216" s="148"/>
      <c r="T216" s="18"/>
      <c r="U216" s="150"/>
    </row>
    <row r="217" spans="1:22" ht="15" customHeight="1" x14ac:dyDescent="0.2">
      <c r="A217" s="78"/>
      <c r="B217" s="330"/>
      <c r="C217" s="81" t="s">
        <v>12</v>
      </c>
      <c r="D217" s="23"/>
      <c r="E217" s="22"/>
      <c r="F217" s="138"/>
      <c r="G217" s="140">
        <f t="shared" si="41"/>
        <v>0</v>
      </c>
      <c r="H217" s="26"/>
      <c r="I217" s="18"/>
      <c r="J217" s="138"/>
      <c r="K217" s="145">
        <f t="shared" si="40"/>
        <v>0</v>
      </c>
      <c r="L217" s="18"/>
      <c r="M217" s="148"/>
      <c r="N217" s="18"/>
      <c r="O217" s="148"/>
      <c r="P217" s="18"/>
      <c r="Q217" s="148"/>
      <c r="R217" s="18"/>
      <c r="S217" s="148"/>
      <c r="T217" s="18"/>
      <c r="U217" s="150"/>
    </row>
    <row r="218" spans="1:22" ht="15" customHeight="1" thickBot="1" x14ac:dyDescent="0.25">
      <c r="A218" s="82"/>
      <c r="B218" s="331"/>
      <c r="C218" s="83" t="s">
        <v>13</v>
      </c>
      <c r="D218" s="24"/>
      <c r="E218" s="25"/>
      <c r="F218" s="141"/>
      <c r="G218" s="142">
        <f t="shared" si="41"/>
        <v>0</v>
      </c>
      <c r="H218" s="27"/>
      <c r="I218" s="28"/>
      <c r="J218" s="141"/>
      <c r="K218" s="146">
        <f t="shared" si="40"/>
        <v>0</v>
      </c>
      <c r="L218" s="29"/>
      <c r="M218" s="149"/>
      <c r="N218" s="29"/>
      <c r="O218" s="149"/>
      <c r="P218" s="29"/>
      <c r="Q218" s="149"/>
      <c r="R218" s="29"/>
      <c r="S218" s="149"/>
      <c r="T218" s="29"/>
      <c r="U218" s="151"/>
      <c r="V218" s="11" t="s">
        <v>8</v>
      </c>
    </row>
    <row r="219" spans="1:22" ht="13.5" thickBot="1" x14ac:dyDescent="0.25">
      <c r="A219" s="84"/>
      <c r="B219" s="87"/>
      <c r="C219" s="85"/>
      <c r="D219" s="86"/>
      <c r="E219" s="87"/>
      <c r="F219" s="143"/>
      <c r="G219" s="144">
        <f>SUM(G214:G218)</f>
        <v>0</v>
      </c>
      <c r="H219" s="89"/>
      <c r="I219" s="89"/>
      <c r="J219" s="90"/>
      <c r="K219" s="147">
        <f>SUM(K214:K218)</f>
        <v>0</v>
      </c>
      <c r="L219" s="89"/>
      <c r="M219" s="147">
        <f>SUM(M214:M218)</f>
        <v>0</v>
      </c>
      <c r="N219" s="89"/>
      <c r="O219" s="147">
        <f>SUM(O214:O218)</f>
        <v>0</v>
      </c>
      <c r="P219" s="89"/>
      <c r="Q219" s="147">
        <f>SUM(Q214:Q218)</f>
        <v>0</v>
      </c>
      <c r="R219" s="89"/>
      <c r="S219" s="147">
        <f>SUM(S214:S218)</f>
        <v>0</v>
      </c>
      <c r="T219" s="89"/>
      <c r="U219" s="152">
        <f>SUM(U214:U218)</f>
        <v>0</v>
      </c>
      <c r="V219" s="153">
        <f>U219-G219-K219-M219-O219-Q219-S219</f>
        <v>0</v>
      </c>
    </row>
    <row r="220" spans="1:22" ht="13.5" thickBot="1" x14ac:dyDescent="0.25"/>
    <row r="221" spans="1:22" ht="15.75" thickBot="1" x14ac:dyDescent="0.3">
      <c r="A221" s="275" t="s">
        <v>111</v>
      </c>
      <c r="B221" s="260"/>
      <c r="C221" s="260"/>
      <c r="D221" s="261"/>
      <c r="E221" s="262" t="s">
        <v>111</v>
      </c>
      <c r="F221" s="263"/>
      <c r="G221" s="263"/>
      <c r="H221" s="263"/>
      <c r="I221" s="263"/>
      <c r="J221" s="263"/>
      <c r="K221" s="263"/>
      <c r="L221" s="263"/>
      <c r="M221" s="263"/>
      <c r="N221" s="263"/>
      <c r="O221" s="263"/>
      <c r="P221" s="263"/>
      <c r="Q221" s="263"/>
      <c r="R221" s="263"/>
      <c r="S221" s="264"/>
      <c r="T221" s="265" t="s">
        <v>111</v>
      </c>
      <c r="U221" s="266"/>
      <c r="V221" s="31"/>
    </row>
    <row r="222" spans="1:22" ht="12.75" customHeight="1" x14ac:dyDescent="0.2">
      <c r="A222" s="256" t="s">
        <v>47</v>
      </c>
      <c r="B222" s="257"/>
      <c r="C222" s="257"/>
      <c r="D222" s="258"/>
      <c r="E222" s="267" t="s">
        <v>41</v>
      </c>
      <c r="F222" s="267"/>
      <c r="G222" s="268"/>
      <c r="H222" s="269" t="s">
        <v>15</v>
      </c>
      <c r="I222" s="270"/>
      <c r="J222" s="270"/>
      <c r="K222" s="271"/>
      <c r="L222" s="272" t="s">
        <v>48</v>
      </c>
      <c r="M222" s="273"/>
      <c r="N222" s="269" t="s">
        <v>122</v>
      </c>
      <c r="O222" s="271"/>
      <c r="P222" s="269" t="s">
        <v>17</v>
      </c>
      <c r="Q222" s="271"/>
      <c r="R222" s="269" t="s">
        <v>18</v>
      </c>
      <c r="S222" s="271"/>
      <c r="T222" s="269" t="s">
        <v>7</v>
      </c>
      <c r="U222" s="274"/>
      <c r="V222" s="209"/>
    </row>
    <row r="223" spans="1:22" x14ac:dyDescent="0.2">
      <c r="A223" s="68"/>
      <c r="B223" s="135" t="s">
        <v>125</v>
      </c>
      <c r="C223" s="69"/>
      <c r="D223" s="70"/>
      <c r="E223" s="71" t="s">
        <v>45</v>
      </c>
      <c r="F223" s="71" t="s">
        <v>63</v>
      </c>
      <c r="G223" s="72" t="s">
        <v>22</v>
      </c>
      <c r="H223" s="71" t="s">
        <v>45</v>
      </c>
      <c r="I223" s="73" t="s">
        <v>23</v>
      </c>
      <c r="J223" s="71" t="s">
        <v>62</v>
      </c>
      <c r="K223" s="74" t="s">
        <v>22</v>
      </c>
      <c r="L223" s="75" t="s">
        <v>24</v>
      </c>
      <c r="M223" s="76" t="s">
        <v>6</v>
      </c>
      <c r="N223" s="73" t="s">
        <v>24</v>
      </c>
      <c r="O223" s="74" t="s">
        <v>6</v>
      </c>
      <c r="P223" s="73" t="s">
        <v>24</v>
      </c>
      <c r="Q223" s="74" t="s">
        <v>6</v>
      </c>
      <c r="R223" s="73" t="s">
        <v>24</v>
      </c>
      <c r="S223" s="74" t="s">
        <v>6</v>
      </c>
      <c r="T223" s="73" t="s">
        <v>24</v>
      </c>
      <c r="U223" s="77" t="s">
        <v>25</v>
      </c>
    </row>
    <row r="224" spans="1:22" ht="15" customHeight="1" x14ac:dyDescent="0.2">
      <c r="A224" s="78"/>
      <c r="B224" s="329"/>
      <c r="C224" s="79" t="s">
        <v>9</v>
      </c>
      <c r="D224" s="19"/>
      <c r="E224" s="20"/>
      <c r="F224" s="136"/>
      <c r="G224" s="137">
        <f>E224*F224</f>
        <v>0</v>
      </c>
      <c r="H224" s="26"/>
      <c r="I224" s="18"/>
      <c r="J224" s="138"/>
      <c r="K224" s="145">
        <f t="shared" ref="K224:K228" si="42">H224*J224</f>
        <v>0</v>
      </c>
      <c r="L224" s="18"/>
      <c r="M224" s="148"/>
      <c r="N224" s="18"/>
      <c r="O224" s="148"/>
      <c r="P224" s="18"/>
      <c r="Q224" s="148"/>
      <c r="R224" s="170" t="s">
        <v>141</v>
      </c>
      <c r="S224" s="148"/>
      <c r="T224" s="18"/>
      <c r="U224" s="150"/>
    </row>
    <row r="225" spans="1:22" ht="15" customHeight="1" x14ac:dyDescent="0.2">
      <c r="A225" s="78"/>
      <c r="B225" s="330"/>
      <c r="C225" s="79" t="s">
        <v>10</v>
      </c>
      <c r="D225" s="21"/>
      <c r="E225" s="20"/>
      <c r="F225" s="138"/>
      <c r="G225" s="137">
        <f t="shared" ref="G225:G228" si="43">E225*F225</f>
        <v>0</v>
      </c>
      <c r="H225" s="26"/>
      <c r="I225" s="18"/>
      <c r="J225" s="138"/>
      <c r="K225" s="145">
        <f t="shared" si="42"/>
        <v>0</v>
      </c>
      <c r="L225" s="18"/>
      <c r="M225" s="148"/>
      <c r="N225" s="18"/>
      <c r="O225" s="148"/>
      <c r="P225" s="18"/>
      <c r="Q225" s="148"/>
      <c r="R225" s="18"/>
      <c r="S225" s="148"/>
      <c r="T225" s="18"/>
      <c r="U225" s="150"/>
    </row>
    <row r="226" spans="1:22" ht="15" customHeight="1" x14ac:dyDescent="0.2">
      <c r="A226" s="78"/>
      <c r="B226" s="330"/>
      <c r="C226" s="80" t="s">
        <v>11</v>
      </c>
      <c r="D226" s="21"/>
      <c r="E226" s="22"/>
      <c r="F226" s="138"/>
      <c r="G226" s="139">
        <f t="shared" si="43"/>
        <v>0</v>
      </c>
      <c r="H226" s="26"/>
      <c r="I226" s="18"/>
      <c r="J226" s="138"/>
      <c r="K226" s="145">
        <f t="shared" si="42"/>
        <v>0</v>
      </c>
      <c r="L226" s="18"/>
      <c r="M226" s="148"/>
      <c r="N226" s="18"/>
      <c r="O226" s="148"/>
      <c r="P226" s="18"/>
      <c r="Q226" s="148"/>
      <c r="R226" s="18"/>
      <c r="S226" s="148"/>
      <c r="T226" s="18"/>
      <c r="U226" s="150"/>
    </row>
    <row r="227" spans="1:22" ht="15" customHeight="1" x14ac:dyDescent="0.2">
      <c r="A227" s="78"/>
      <c r="B227" s="330"/>
      <c r="C227" s="81" t="s">
        <v>12</v>
      </c>
      <c r="D227" s="23"/>
      <c r="E227" s="22"/>
      <c r="F227" s="138"/>
      <c r="G227" s="140">
        <f t="shared" si="43"/>
        <v>0</v>
      </c>
      <c r="H227" s="26"/>
      <c r="I227" s="18"/>
      <c r="J227" s="138"/>
      <c r="K227" s="145">
        <f t="shared" si="42"/>
        <v>0</v>
      </c>
      <c r="L227" s="18"/>
      <c r="M227" s="148"/>
      <c r="N227" s="18"/>
      <c r="O227" s="148"/>
      <c r="P227" s="18"/>
      <c r="Q227" s="148"/>
      <c r="R227" s="18"/>
      <c r="S227" s="148"/>
      <c r="T227" s="18"/>
      <c r="U227" s="150"/>
    </row>
    <row r="228" spans="1:22" ht="15" customHeight="1" thickBot="1" x14ac:dyDescent="0.25">
      <c r="A228" s="82"/>
      <c r="B228" s="331"/>
      <c r="C228" s="83" t="s">
        <v>13</v>
      </c>
      <c r="D228" s="24"/>
      <c r="E228" s="25"/>
      <c r="F228" s="141"/>
      <c r="G228" s="142">
        <f t="shared" si="43"/>
        <v>0</v>
      </c>
      <c r="H228" s="27"/>
      <c r="I228" s="28"/>
      <c r="J228" s="141"/>
      <c r="K228" s="146">
        <f t="shared" si="42"/>
        <v>0</v>
      </c>
      <c r="L228" s="29"/>
      <c r="M228" s="149"/>
      <c r="N228" s="29"/>
      <c r="O228" s="149"/>
      <c r="P228" s="29"/>
      <c r="Q228" s="149"/>
      <c r="R228" s="29"/>
      <c r="S228" s="149"/>
      <c r="T228" s="29"/>
      <c r="U228" s="151"/>
      <c r="V228" s="11" t="s">
        <v>8</v>
      </c>
    </row>
    <row r="229" spans="1:22" ht="13.5" thickBot="1" x14ac:dyDescent="0.25">
      <c r="A229" s="84"/>
      <c r="B229" s="87"/>
      <c r="C229" s="85"/>
      <c r="D229" s="86"/>
      <c r="E229" s="87"/>
      <c r="F229" s="143"/>
      <c r="G229" s="144">
        <f>SUM(G224:G228)</f>
        <v>0</v>
      </c>
      <c r="H229" s="89"/>
      <c r="I229" s="89"/>
      <c r="J229" s="90"/>
      <c r="K229" s="147">
        <f>SUM(K224:K228)</f>
        <v>0</v>
      </c>
      <c r="L229" s="89"/>
      <c r="M229" s="147">
        <f>SUM(M224:M228)</f>
        <v>0</v>
      </c>
      <c r="N229" s="89"/>
      <c r="O229" s="147">
        <f>SUM(O224:O228)</f>
        <v>0</v>
      </c>
      <c r="P229" s="89"/>
      <c r="Q229" s="147">
        <f>SUM(Q224:Q228)</f>
        <v>0</v>
      </c>
      <c r="R229" s="89"/>
      <c r="S229" s="147">
        <f>SUM(S224:S228)</f>
        <v>0</v>
      </c>
      <c r="T229" s="89"/>
      <c r="U229" s="152">
        <f>SUM(U224:U228)</f>
        <v>0</v>
      </c>
      <c r="V229" s="153">
        <f>U229-G229-K229-M229-O229-Q229-S229</f>
        <v>0</v>
      </c>
    </row>
    <row r="230" spans="1:22" ht="13.5" thickBot="1" x14ac:dyDescent="0.25"/>
    <row r="231" spans="1:22" ht="15.75" thickBot="1" x14ac:dyDescent="0.3">
      <c r="A231" s="275" t="s">
        <v>112</v>
      </c>
      <c r="B231" s="260"/>
      <c r="C231" s="260"/>
      <c r="D231" s="261"/>
      <c r="E231" s="262" t="s">
        <v>112</v>
      </c>
      <c r="F231" s="263"/>
      <c r="G231" s="263"/>
      <c r="H231" s="263"/>
      <c r="I231" s="263"/>
      <c r="J231" s="263"/>
      <c r="K231" s="263"/>
      <c r="L231" s="263"/>
      <c r="M231" s="263"/>
      <c r="N231" s="263"/>
      <c r="O231" s="263"/>
      <c r="P231" s="263"/>
      <c r="Q231" s="263"/>
      <c r="R231" s="263"/>
      <c r="S231" s="264"/>
      <c r="T231" s="265" t="s">
        <v>112</v>
      </c>
      <c r="U231" s="266"/>
      <c r="V231" s="31"/>
    </row>
    <row r="232" spans="1:22" ht="12.75" customHeight="1" x14ac:dyDescent="0.2">
      <c r="A232" s="256" t="s">
        <v>47</v>
      </c>
      <c r="B232" s="257"/>
      <c r="C232" s="257"/>
      <c r="D232" s="258"/>
      <c r="E232" s="267" t="s">
        <v>41</v>
      </c>
      <c r="F232" s="267"/>
      <c r="G232" s="268"/>
      <c r="H232" s="269" t="s">
        <v>15</v>
      </c>
      <c r="I232" s="270"/>
      <c r="J232" s="270"/>
      <c r="K232" s="271"/>
      <c r="L232" s="272" t="s">
        <v>48</v>
      </c>
      <c r="M232" s="273"/>
      <c r="N232" s="269" t="s">
        <v>122</v>
      </c>
      <c r="O232" s="271"/>
      <c r="P232" s="269" t="s">
        <v>17</v>
      </c>
      <c r="Q232" s="271"/>
      <c r="R232" s="269" t="s">
        <v>18</v>
      </c>
      <c r="S232" s="271"/>
      <c r="T232" s="269" t="s">
        <v>7</v>
      </c>
      <c r="U232" s="274"/>
      <c r="V232" s="209"/>
    </row>
    <row r="233" spans="1:22" x14ac:dyDescent="0.2">
      <c r="A233" s="68"/>
      <c r="B233" s="135" t="s">
        <v>125</v>
      </c>
      <c r="C233" s="69"/>
      <c r="D233" s="70"/>
      <c r="E233" s="71" t="s">
        <v>45</v>
      </c>
      <c r="F233" s="71" t="s">
        <v>63</v>
      </c>
      <c r="G233" s="72" t="s">
        <v>22</v>
      </c>
      <c r="H233" s="71" t="s">
        <v>45</v>
      </c>
      <c r="I233" s="73" t="s">
        <v>23</v>
      </c>
      <c r="J233" s="71" t="s">
        <v>62</v>
      </c>
      <c r="K233" s="74" t="s">
        <v>22</v>
      </c>
      <c r="L233" s="75" t="s">
        <v>24</v>
      </c>
      <c r="M233" s="76" t="s">
        <v>6</v>
      </c>
      <c r="N233" s="73" t="s">
        <v>24</v>
      </c>
      <c r="O233" s="74" t="s">
        <v>6</v>
      </c>
      <c r="P233" s="73" t="s">
        <v>24</v>
      </c>
      <c r="Q233" s="74" t="s">
        <v>6</v>
      </c>
      <c r="R233" s="73" t="s">
        <v>24</v>
      </c>
      <c r="S233" s="74" t="s">
        <v>6</v>
      </c>
      <c r="T233" s="73" t="s">
        <v>24</v>
      </c>
      <c r="U233" s="77" t="s">
        <v>25</v>
      </c>
    </row>
    <row r="234" spans="1:22" ht="15" customHeight="1" x14ac:dyDescent="0.2">
      <c r="A234" s="78"/>
      <c r="B234" s="329"/>
      <c r="C234" s="79" t="s">
        <v>9</v>
      </c>
      <c r="D234" s="19"/>
      <c r="E234" s="20"/>
      <c r="F234" s="136"/>
      <c r="G234" s="137">
        <f>E234*F234</f>
        <v>0</v>
      </c>
      <c r="H234" s="26"/>
      <c r="I234" s="18"/>
      <c r="J234" s="138"/>
      <c r="K234" s="145">
        <f t="shared" ref="K234:K238" si="44">H234*J234</f>
        <v>0</v>
      </c>
      <c r="L234" s="18"/>
      <c r="M234" s="148"/>
      <c r="N234" s="18"/>
      <c r="O234" s="148"/>
      <c r="P234" s="18"/>
      <c r="Q234" s="148"/>
      <c r="R234" s="170" t="s">
        <v>141</v>
      </c>
      <c r="S234" s="148"/>
      <c r="T234" s="18"/>
      <c r="U234" s="150"/>
    </row>
    <row r="235" spans="1:22" ht="15" customHeight="1" x14ac:dyDescent="0.2">
      <c r="A235" s="78"/>
      <c r="B235" s="330"/>
      <c r="C235" s="79" t="s">
        <v>10</v>
      </c>
      <c r="D235" s="21"/>
      <c r="E235" s="20"/>
      <c r="F235" s="138"/>
      <c r="G235" s="137">
        <f t="shared" ref="G235:G238" si="45">E235*F235</f>
        <v>0</v>
      </c>
      <c r="H235" s="26"/>
      <c r="I235" s="18"/>
      <c r="J235" s="138"/>
      <c r="K235" s="145">
        <f t="shared" si="44"/>
        <v>0</v>
      </c>
      <c r="L235" s="18"/>
      <c r="M235" s="148"/>
      <c r="N235" s="18"/>
      <c r="O235" s="148"/>
      <c r="P235" s="18"/>
      <c r="Q235" s="148"/>
      <c r="R235" s="18"/>
      <c r="S235" s="148"/>
      <c r="T235" s="18"/>
      <c r="U235" s="150"/>
    </row>
    <row r="236" spans="1:22" ht="15" customHeight="1" x14ac:dyDescent="0.2">
      <c r="A236" s="78"/>
      <c r="B236" s="330"/>
      <c r="C236" s="80" t="s">
        <v>11</v>
      </c>
      <c r="D236" s="21"/>
      <c r="E236" s="22"/>
      <c r="F236" s="138"/>
      <c r="G236" s="139">
        <f t="shared" si="45"/>
        <v>0</v>
      </c>
      <c r="H236" s="26"/>
      <c r="I236" s="18"/>
      <c r="J236" s="138"/>
      <c r="K236" s="145">
        <f t="shared" si="44"/>
        <v>0</v>
      </c>
      <c r="L236" s="18"/>
      <c r="M236" s="148"/>
      <c r="N236" s="18"/>
      <c r="O236" s="148"/>
      <c r="P236" s="18"/>
      <c r="Q236" s="148"/>
      <c r="R236" s="18"/>
      <c r="S236" s="148"/>
      <c r="T236" s="18"/>
      <c r="U236" s="150"/>
    </row>
    <row r="237" spans="1:22" ht="15" customHeight="1" x14ac:dyDescent="0.2">
      <c r="A237" s="78"/>
      <c r="B237" s="330"/>
      <c r="C237" s="81" t="s">
        <v>12</v>
      </c>
      <c r="D237" s="23"/>
      <c r="E237" s="22"/>
      <c r="F237" s="138"/>
      <c r="G237" s="140">
        <f t="shared" si="45"/>
        <v>0</v>
      </c>
      <c r="H237" s="26"/>
      <c r="I237" s="18"/>
      <c r="J237" s="138"/>
      <c r="K237" s="145">
        <f t="shared" si="44"/>
        <v>0</v>
      </c>
      <c r="L237" s="18"/>
      <c r="M237" s="148"/>
      <c r="N237" s="18"/>
      <c r="O237" s="148"/>
      <c r="P237" s="18"/>
      <c r="Q237" s="148"/>
      <c r="R237" s="18"/>
      <c r="S237" s="148"/>
      <c r="T237" s="18"/>
      <c r="U237" s="150"/>
    </row>
    <row r="238" spans="1:22" ht="15" customHeight="1" thickBot="1" x14ac:dyDescent="0.25">
      <c r="A238" s="82"/>
      <c r="B238" s="331"/>
      <c r="C238" s="83" t="s">
        <v>13</v>
      </c>
      <c r="D238" s="24"/>
      <c r="E238" s="25"/>
      <c r="F238" s="141"/>
      <c r="G238" s="142">
        <f t="shared" si="45"/>
        <v>0</v>
      </c>
      <c r="H238" s="27"/>
      <c r="I238" s="28"/>
      <c r="J238" s="141"/>
      <c r="K238" s="146">
        <f t="shared" si="44"/>
        <v>0</v>
      </c>
      <c r="L238" s="29"/>
      <c r="M238" s="149"/>
      <c r="N238" s="29"/>
      <c r="O238" s="149"/>
      <c r="P238" s="29"/>
      <c r="Q238" s="149"/>
      <c r="R238" s="29"/>
      <c r="S238" s="149"/>
      <c r="T238" s="29"/>
      <c r="U238" s="151"/>
      <c r="V238" s="11" t="s">
        <v>8</v>
      </c>
    </row>
    <row r="239" spans="1:22" ht="13.5" thickBot="1" x14ac:dyDescent="0.25">
      <c r="A239" s="84"/>
      <c r="B239" s="87"/>
      <c r="C239" s="85"/>
      <c r="D239" s="86"/>
      <c r="E239" s="87"/>
      <c r="F239" s="143"/>
      <c r="G239" s="144">
        <f>SUM(G234:G238)</f>
        <v>0</v>
      </c>
      <c r="H239" s="89"/>
      <c r="I239" s="89"/>
      <c r="J239" s="90"/>
      <c r="K239" s="147">
        <f>SUM(K234:K238)</f>
        <v>0</v>
      </c>
      <c r="L239" s="89"/>
      <c r="M239" s="147">
        <f>SUM(M234:M238)</f>
        <v>0</v>
      </c>
      <c r="N239" s="89"/>
      <c r="O239" s="147">
        <f>SUM(O234:O238)</f>
        <v>0</v>
      </c>
      <c r="P239" s="89"/>
      <c r="Q239" s="147">
        <f>SUM(Q234:Q238)</f>
        <v>0</v>
      </c>
      <c r="R239" s="89"/>
      <c r="S239" s="147">
        <f>SUM(S234:S238)</f>
        <v>0</v>
      </c>
      <c r="T239" s="89"/>
      <c r="U239" s="152">
        <f>SUM(U234:U238)</f>
        <v>0</v>
      </c>
      <c r="V239" s="153">
        <f>U239-G239-K239-M239-O239-Q239-S239</f>
        <v>0</v>
      </c>
    </row>
    <row r="240" spans="1:22" ht="13.5" thickBot="1" x14ac:dyDescent="0.25"/>
    <row r="241" spans="1:22" ht="15.75" thickBot="1" x14ac:dyDescent="0.3">
      <c r="A241" s="275" t="s">
        <v>113</v>
      </c>
      <c r="B241" s="260"/>
      <c r="C241" s="260"/>
      <c r="D241" s="261"/>
      <c r="E241" s="262" t="s">
        <v>113</v>
      </c>
      <c r="F241" s="263"/>
      <c r="G241" s="263"/>
      <c r="H241" s="263"/>
      <c r="I241" s="263"/>
      <c r="J241" s="263"/>
      <c r="K241" s="263"/>
      <c r="L241" s="263"/>
      <c r="M241" s="263"/>
      <c r="N241" s="263"/>
      <c r="O241" s="263"/>
      <c r="P241" s="263"/>
      <c r="Q241" s="263"/>
      <c r="R241" s="263"/>
      <c r="S241" s="264"/>
      <c r="T241" s="265" t="s">
        <v>113</v>
      </c>
      <c r="U241" s="266"/>
      <c r="V241" s="31"/>
    </row>
    <row r="242" spans="1:22" ht="12.75" customHeight="1" x14ac:dyDescent="0.2">
      <c r="A242" s="256" t="s">
        <v>47</v>
      </c>
      <c r="B242" s="257"/>
      <c r="C242" s="257"/>
      <c r="D242" s="258"/>
      <c r="E242" s="267" t="s">
        <v>41</v>
      </c>
      <c r="F242" s="267"/>
      <c r="G242" s="268"/>
      <c r="H242" s="269" t="s">
        <v>15</v>
      </c>
      <c r="I242" s="270"/>
      <c r="J242" s="270"/>
      <c r="K242" s="271"/>
      <c r="L242" s="272" t="s">
        <v>48</v>
      </c>
      <c r="M242" s="273"/>
      <c r="N242" s="269" t="s">
        <v>122</v>
      </c>
      <c r="O242" s="271"/>
      <c r="P242" s="269" t="s">
        <v>17</v>
      </c>
      <c r="Q242" s="271"/>
      <c r="R242" s="269" t="s">
        <v>18</v>
      </c>
      <c r="S242" s="271"/>
      <c r="T242" s="269" t="s">
        <v>7</v>
      </c>
      <c r="U242" s="274"/>
      <c r="V242" s="209"/>
    </row>
    <row r="243" spans="1:22" x14ac:dyDescent="0.2">
      <c r="A243" s="68"/>
      <c r="B243" s="135" t="s">
        <v>125</v>
      </c>
      <c r="C243" s="69"/>
      <c r="D243" s="70"/>
      <c r="E243" s="71" t="s">
        <v>45</v>
      </c>
      <c r="F243" s="71" t="s">
        <v>63</v>
      </c>
      <c r="G243" s="72" t="s">
        <v>22</v>
      </c>
      <c r="H243" s="71" t="s">
        <v>45</v>
      </c>
      <c r="I243" s="73" t="s">
        <v>23</v>
      </c>
      <c r="J243" s="71" t="s">
        <v>62</v>
      </c>
      <c r="K243" s="74" t="s">
        <v>22</v>
      </c>
      <c r="L243" s="75" t="s">
        <v>24</v>
      </c>
      <c r="M243" s="76" t="s">
        <v>6</v>
      </c>
      <c r="N243" s="73" t="s">
        <v>24</v>
      </c>
      <c r="O243" s="74" t="s">
        <v>6</v>
      </c>
      <c r="P243" s="73" t="s">
        <v>24</v>
      </c>
      <c r="Q243" s="74" t="s">
        <v>6</v>
      </c>
      <c r="R243" s="73" t="s">
        <v>24</v>
      </c>
      <c r="S243" s="74" t="s">
        <v>6</v>
      </c>
      <c r="T243" s="73" t="s">
        <v>24</v>
      </c>
      <c r="U243" s="77" t="s">
        <v>25</v>
      </c>
    </row>
    <row r="244" spans="1:22" ht="15" customHeight="1" x14ac:dyDescent="0.2">
      <c r="A244" s="78"/>
      <c r="B244" s="329"/>
      <c r="C244" s="79" t="s">
        <v>9</v>
      </c>
      <c r="D244" s="19"/>
      <c r="E244" s="20"/>
      <c r="F244" s="136"/>
      <c r="G244" s="137">
        <f>E244*F244</f>
        <v>0</v>
      </c>
      <c r="H244" s="26"/>
      <c r="I244" s="18"/>
      <c r="J244" s="138"/>
      <c r="K244" s="145">
        <f t="shared" ref="K244:K248" si="46">H244*J244</f>
        <v>0</v>
      </c>
      <c r="L244" s="18"/>
      <c r="M244" s="148"/>
      <c r="N244" s="18"/>
      <c r="O244" s="148"/>
      <c r="P244" s="18"/>
      <c r="Q244" s="148"/>
      <c r="R244" s="170" t="s">
        <v>141</v>
      </c>
      <c r="S244" s="148"/>
      <c r="T244" s="18"/>
      <c r="U244" s="150"/>
    </row>
    <row r="245" spans="1:22" ht="15" customHeight="1" x14ac:dyDescent="0.2">
      <c r="A245" s="78"/>
      <c r="B245" s="330"/>
      <c r="C245" s="79" t="s">
        <v>10</v>
      </c>
      <c r="D245" s="21"/>
      <c r="E245" s="20"/>
      <c r="F245" s="138"/>
      <c r="G245" s="137">
        <f t="shared" ref="G245:G248" si="47">E245*F245</f>
        <v>0</v>
      </c>
      <c r="H245" s="26"/>
      <c r="I245" s="18"/>
      <c r="J245" s="138"/>
      <c r="K245" s="145">
        <f t="shared" si="46"/>
        <v>0</v>
      </c>
      <c r="L245" s="18"/>
      <c r="M245" s="148"/>
      <c r="N245" s="18"/>
      <c r="O245" s="148"/>
      <c r="P245" s="18"/>
      <c r="Q245" s="148"/>
      <c r="R245" s="18"/>
      <c r="S245" s="148"/>
      <c r="T245" s="18"/>
      <c r="U245" s="150"/>
    </row>
    <row r="246" spans="1:22" ht="15" customHeight="1" x14ac:dyDescent="0.2">
      <c r="A246" s="78"/>
      <c r="B246" s="330"/>
      <c r="C246" s="80" t="s">
        <v>11</v>
      </c>
      <c r="D246" s="21"/>
      <c r="E246" s="22"/>
      <c r="F246" s="138"/>
      <c r="G246" s="139">
        <f t="shared" si="47"/>
        <v>0</v>
      </c>
      <c r="H246" s="26"/>
      <c r="I246" s="18"/>
      <c r="J246" s="138"/>
      <c r="K246" s="145">
        <f t="shared" si="46"/>
        <v>0</v>
      </c>
      <c r="L246" s="18"/>
      <c r="M246" s="148"/>
      <c r="N246" s="18"/>
      <c r="O246" s="148"/>
      <c r="P246" s="18"/>
      <c r="Q246" s="148"/>
      <c r="R246" s="18"/>
      <c r="S246" s="148"/>
      <c r="T246" s="18"/>
      <c r="U246" s="150"/>
    </row>
    <row r="247" spans="1:22" ht="15" customHeight="1" x14ac:dyDescent="0.2">
      <c r="A247" s="78"/>
      <c r="B247" s="330"/>
      <c r="C247" s="81" t="s">
        <v>12</v>
      </c>
      <c r="D247" s="23"/>
      <c r="E247" s="22"/>
      <c r="F247" s="138"/>
      <c r="G247" s="140">
        <f t="shared" si="47"/>
        <v>0</v>
      </c>
      <c r="H247" s="26"/>
      <c r="I247" s="18"/>
      <c r="J247" s="138"/>
      <c r="K247" s="145">
        <f t="shared" si="46"/>
        <v>0</v>
      </c>
      <c r="L247" s="18"/>
      <c r="M247" s="148"/>
      <c r="N247" s="18"/>
      <c r="O247" s="148"/>
      <c r="P247" s="18"/>
      <c r="Q247" s="148"/>
      <c r="R247" s="18"/>
      <c r="S247" s="148"/>
      <c r="T247" s="18"/>
      <c r="U247" s="150"/>
    </row>
    <row r="248" spans="1:22" ht="15" customHeight="1" thickBot="1" x14ac:dyDescent="0.25">
      <c r="A248" s="82"/>
      <c r="B248" s="331"/>
      <c r="C248" s="83" t="s">
        <v>13</v>
      </c>
      <c r="D248" s="24"/>
      <c r="E248" s="25"/>
      <c r="F248" s="141"/>
      <c r="G248" s="142">
        <f t="shared" si="47"/>
        <v>0</v>
      </c>
      <c r="H248" s="27"/>
      <c r="I248" s="28"/>
      <c r="J248" s="141"/>
      <c r="K248" s="146">
        <f t="shared" si="46"/>
        <v>0</v>
      </c>
      <c r="L248" s="29"/>
      <c r="M248" s="149"/>
      <c r="N248" s="29"/>
      <c r="O248" s="149"/>
      <c r="P248" s="29"/>
      <c r="Q248" s="149"/>
      <c r="R248" s="29"/>
      <c r="S248" s="149"/>
      <c r="T248" s="29"/>
      <c r="U248" s="151"/>
      <c r="V248" s="11" t="s">
        <v>8</v>
      </c>
    </row>
    <row r="249" spans="1:22" ht="13.5" thickBot="1" x14ac:dyDescent="0.25">
      <c r="A249" s="84"/>
      <c r="B249" s="87"/>
      <c r="C249" s="85"/>
      <c r="D249" s="86"/>
      <c r="E249" s="87"/>
      <c r="F249" s="143"/>
      <c r="G249" s="144">
        <f>SUM(G244:G248)</f>
        <v>0</v>
      </c>
      <c r="H249" s="89"/>
      <c r="I249" s="89"/>
      <c r="J249" s="90"/>
      <c r="K249" s="147">
        <f>SUM(K244:K248)</f>
        <v>0</v>
      </c>
      <c r="L249" s="89"/>
      <c r="M249" s="147">
        <f>SUM(M244:M248)</f>
        <v>0</v>
      </c>
      <c r="N249" s="89"/>
      <c r="O249" s="147">
        <f>SUM(O244:O248)</f>
        <v>0</v>
      </c>
      <c r="P249" s="89"/>
      <c r="Q249" s="147">
        <f>SUM(Q244:Q248)</f>
        <v>0</v>
      </c>
      <c r="R249" s="89"/>
      <c r="S249" s="147">
        <f>SUM(S244:S248)</f>
        <v>0</v>
      </c>
      <c r="T249" s="89"/>
      <c r="U249" s="152">
        <f>SUM(U244:U248)</f>
        <v>0</v>
      </c>
      <c r="V249" s="153">
        <f>U249-G249-K249-M249-O249-Q249-S249</f>
        <v>0</v>
      </c>
    </row>
    <row r="250" spans="1:22" ht="13.5" thickBot="1" x14ac:dyDescent="0.25"/>
    <row r="251" spans="1:22" ht="15.75" thickBot="1" x14ac:dyDescent="0.3">
      <c r="A251" s="275" t="s">
        <v>114</v>
      </c>
      <c r="B251" s="260"/>
      <c r="C251" s="260"/>
      <c r="D251" s="261"/>
      <c r="E251" s="262" t="s">
        <v>114</v>
      </c>
      <c r="F251" s="263"/>
      <c r="G251" s="263"/>
      <c r="H251" s="263"/>
      <c r="I251" s="263"/>
      <c r="J251" s="263"/>
      <c r="K251" s="263"/>
      <c r="L251" s="263"/>
      <c r="M251" s="263"/>
      <c r="N251" s="263"/>
      <c r="O251" s="263"/>
      <c r="P251" s="263"/>
      <c r="Q251" s="263"/>
      <c r="R251" s="263"/>
      <c r="S251" s="264"/>
      <c r="T251" s="265" t="s">
        <v>114</v>
      </c>
      <c r="U251" s="266"/>
      <c r="V251" s="31"/>
    </row>
    <row r="252" spans="1:22" ht="12.75" customHeight="1" x14ac:dyDescent="0.2">
      <c r="A252" s="256" t="s">
        <v>47</v>
      </c>
      <c r="B252" s="257"/>
      <c r="C252" s="257"/>
      <c r="D252" s="258"/>
      <c r="E252" s="267" t="s">
        <v>41</v>
      </c>
      <c r="F252" s="267"/>
      <c r="G252" s="268"/>
      <c r="H252" s="269" t="s">
        <v>15</v>
      </c>
      <c r="I252" s="270"/>
      <c r="J252" s="270"/>
      <c r="K252" s="271"/>
      <c r="L252" s="272" t="s">
        <v>48</v>
      </c>
      <c r="M252" s="273"/>
      <c r="N252" s="269" t="s">
        <v>122</v>
      </c>
      <c r="O252" s="271"/>
      <c r="P252" s="269" t="s">
        <v>17</v>
      </c>
      <c r="Q252" s="271"/>
      <c r="R252" s="269" t="s">
        <v>18</v>
      </c>
      <c r="S252" s="271"/>
      <c r="T252" s="269" t="s">
        <v>7</v>
      </c>
      <c r="U252" s="274"/>
      <c r="V252" s="209"/>
    </row>
    <row r="253" spans="1:22" x14ac:dyDescent="0.2">
      <c r="A253" s="68"/>
      <c r="B253" s="135" t="s">
        <v>125</v>
      </c>
      <c r="C253" s="69"/>
      <c r="D253" s="70"/>
      <c r="E253" s="71" t="s">
        <v>45</v>
      </c>
      <c r="F253" s="71" t="s">
        <v>63</v>
      </c>
      <c r="G253" s="72" t="s">
        <v>22</v>
      </c>
      <c r="H253" s="71" t="s">
        <v>45</v>
      </c>
      <c r="I253" s="73" t="s">
        <v>23</v>
      </c>
      <c r="J253" s="71" t="s">
        <v>62</v>
      </c>
      <c r="K253" s="74" t="s">
        <v>22</v>
      </c>
      <c r="L253" s="75" t="s">
        <v>24</v>
      </c>
      <c r="M253" s="76" t="s">
        <v>6</v>
      </c>
      <c r="N253" s="73" t="s">
        <v>24</v>
      </c>
      <c r="O253" s="74" t="s">
        <v>6</v>
      </c>
      <c r="P253" s="73" t="s">
        <v>24</v>
      </c>
      <c r="Q253" s="74" t="s">
        <v>6</v>
      </c>
      <c r="R253" s="73" t="s">
        <v>24</v>
      </c>
      <c r="S253" s="74" t="s">
        <v>6</v>
      </c>
      <c r="T253" s="73" t="s">
        <v>24</v>
      </c>
      <c r="U253" s="77" t="s">
        <v>25</v>
      </c>
    </row>
    <row r="254" spans="1:22" ht="15" customHeight="1" x14ac:dyDescent="0.2">
      <c r="A254" s="78"/>
      <c r="B254" s="329"/>
      <c r="C254" s="79" t="s">
        <v>9</v>
      </c>
      <c r="D254" s="19"/>
      <c r="E254" s="20"/>
      <c r="F254" s="136"/>
      <c r="G254" s="137">
        <f>E254*F254</f>
        <v>0</v>
      </c>
      <c r="H254" s="26"/>
      <c r="I254" s="18"/>
      <c r="J254" s="138"/>
      <c r="K254" s="145">
        <f t="shared" ref="K254:K258" si="48">H254*J254</f>
        <v>0</v>
      </c>
      <c r="L254" s="18"/>
      <c r="M254" s="148"/>
      <c r="N254" s="18"/>
      <c r="O254" s="148"/>
      <c r="P254" s="18"/>
      <c r="Q254" s="148"/>
      <c r="R254" s="170" t="s">
        <v>141</v>
      </c>
      <c r="S254" s="148"/>
      <c r="T254" s="18"/>
      <c r="U254" s="150"/>
    </row>
    <row r="255" spans="1:22" ht="15" customHeight="1" x14ac:dyDescent="0.2">
      <c r="A255" s="78"/>
      <c r="B255" s="330"/>
      <c r="C255" s="79" t="s">
        <v>10</v>
      </c>
      <c r="D255" s="21"/>
      <c r="E255" s="20"/>
      <c r="F255" s="138"/>
      <c r="G255" s="137">
        <f t="shared" ref="G255:G258" si="49">E255*F255</f>
        <v>0</v>
      </c>
      <c r="H255" s="26"/>
      <c r="I255" s="18"/>
      <c r="J255" s="138"/>
      <c r="K255" s="145">
        <f t="shared" si="48"/>
        <v>0</v>
      </c>
      <c r="L255" s="18"/>
      <c r="M255" s="148"/>
      <c r="N255" s="18"/>
      <c r="O255" s="148"/>
      <c r="P255" s="18"/>
      <c r="Q255" s="148"/>
      <c r="R255" s="18"/>
      <c r="S255" s="148"/>
      <c r="T255" s="18"/>
      <c r="U255" s="150"/>
    </row>
    <row r="256" spans="1:22" ht="15" customHeight="1" x14ac:dyDescent="0.2">
      <c r="A256" s="78"/>
      <c r="B256" s="330"/>
      <c r="C256" s="80" t="s">
        <v>11</v>
      </c>
      <c r="D256" s="21"/>
      <c r="E256" s="22"/>
      <c r="F256" s="138"/>
      <c r="G256" s="139">
        <f t="shared" si="49"/>
        <v>0</v>
      </c>
      <c r="H256" s="26"/>
      <c r="I256" s="18"/>
      <c r="J256" s="138"/>
      <c r="K256" s="145">
        <f t="shared" si="48"/>
        <v>0</v>
      </c>
      <c r="L256" s="18"/>
      <c r="M256" s="148"/>
      <c r="N256" s="18"/>
      <c r="O256" s="148"/>
      <c r="P256" s="18"/>
      <c r="Q256" s="148"/>
      <c r="R256" s="18"/>
      <c r="S256" s="148"/>
      <c r="T256" s="18"/>
      <c r="U256" s="150"/>
    </row>
    <row r="257" spans="1:22" ht="15" customHeight="1" x14ac:dyDescent="0.2">
      <c r="A257" s="78"/>
      <c r="B257" s="330"/>
      <c r="C257" s="81" t="s">
        <v>12</v>
      </c>
      <c r="D257" s="23"/>
      <c r="E257" s="22"/>
      <c r="F257" s="138"/>
      <c r="G257" s="140">
        <f t="shared" si="49"/>
        <v>0</v>
      </c>
      <c r="H257" s="26"/>
      <c r="I257" s="18"/>
      <c r="J257" s="138"/>
      <c r="K257" s="145">
        <f t="shared" si="48"/>
        <v>0</v>
      </c>
      <c r="L257" s="18"/>
      <c r="M257" s="148"/>
      <c r="N257" s="18"/>
      <c r="O257" s="148"/>
      <c r="P257" s="18"/>
      <c r="Q257" s="148"/>
      <c r="R257" s="18"/>
      <c r="S257" s="148"/>
      <c r="T257" s="18"/>
      <c r="U257" s="150"/>
    </row>
    <row r="258" spans="1:22" ht="15" customHeight="1" thickBot="1" x14ac:dyDescent="0.25">
      <c r="A258" s="82"/>
      <c r="B258" s="331"/>
      <c r="C258" s="83" t="s">
        <v>13</v>
      </c>
      <c r="D258" s="24"/>
      <c r="E258" s="25"/>
      <c r="F258" s="141"/>
      <c r="G258" s="142">
        <f t="shared" si="49"/>
        <v>0</v>
      </c>
      <c r="H258" s="27"/>
      <c r="I258" s="28"/>
      <c r="J258" s="141"/>
      <c r="K258" s="146">
        <f t="shared" si="48"/>
        <v>0</v>
      </c>
      <c r="L258" s="29"/>
      <c r="M258" s="149"/>
      <c r="N258" s="29"/>
      <c r="O258" s="149"/>
      <c r="P258" s="29"/>
      <c r="Q258" s="149"/>
      <c r="R258" s="29"/>
      <c r="S258" s="149"/>
      <c r="T258" s="29"/>
      <c r="U258" s="151"/>
      <c r="V258" s="11" t="s">
        <v>8</v>
      </c>
    </row>
    <row r="259" spans="1:22" ht="13.5" thickBot="1" x14ac:dyDescent="0.25">
      <c r="A259" s="84"/>
      <c r="B259" s="87"/>
      <c r="C259" s="85"/>
      <c r="D259" s="86"/>
      <c r="E259" s="87"/>
      <c r="F259" s="143"/>
      <c r="G259" s="144">
        <f>SUM(G254:G258)</f>
        <v>0</v>
      </c>
      <c r="H259" s="89"/>
      <c r="I259" s="89"/>
      <c r="J259" s="90"/>
      <c r="K259" s="147">
        <f>SUM(K254:K258)</f>
        <v>0</v>
      </c>
      <c r="L259" s="89"/>
      <c r="M259" s="147">
        <f>SUM(M254:M258)</f>
        <v>0</v>
      </c>
      <c r="N259" s="89"/>
      <c r="O259" s="147">
        <f>SUM(O254:O258)</f>
        <v>0</v>
      </c>
      <c r="P259" s="89"/>
      <c r="Q259" s="147">
        <f>SUM(Q254:Q258)</f>
        <v>0</v>
      </c>
      <c r="R259" s="89"/>
      <c r="S259" s="147">
        <f>SUM(S254:S258)</f>
        <v>0</v>
      </c>
      <c r="T259" s="89"/>
      <c r="U259" s="152">
        <f>SUM(U254:U258)</f>
        <v>0</v>
      </c>
      <c r="V259" s="153">
        <f>U259-G259-K259-M259-O259-Q259-S259</f>
        <v>0</v>
      </c>
    </row>
    <row r="260" spans="1:22" ht="13.5" thickBot="1" x14ac:dyDescent="0.25"/>
    <row r="261" spans="1:22" ht="15.75" thickBot="1" x14ac:dyDescent="0.3">
      <c r="A261" s="275" t="s">
        <v>115</v>
      </c>
      <c r="B261" s="260"/>
      <c r="C261" s="260"/>
      <c r="D261" s="261"/>
      <c r="E261" s="262" t="s">
        <v>115</v>
      </c>
      <c r="F261" s="263"/>
      <c r="G261" s="263"/>
      <c r="H261" s="263"/>
      <c r="I261" s="263"/>
      <c r="J261" s="263"/>
      <c r="K261" s="263"/>
      <c r="L261" s="263"/>
      <c r="M261" s="263"/>
      <c r="N261" s="263"/>
      <c r="O261" s="263"/>
      <c r="P261" s="263"/>
      <c r="Q261" s="263"/>
      <c r="R261" s="263"/>
      <c r="S261" s="264"/>
      <c r="T261" s="265" t="s">
        <v>115</v>
      </c>
      <c r="U261" s="266"/>
      <c r="V261" s="31"/>
    </row>
    <row r="262" spans="1:22" ht="12.75" customHeight="1" x14ac:dyDescent="0.2">
      <c r="A262" s="256" t="s">
        <v>47</v>
      </c>
      <c r="B262" s="257"/>
      <c r="C262" s="257"/>
      <c r="D262" s="258"/>
      <c r="E262" s="267" t="s">
        <v>41</v>
      </c>
      <c r="F262" s="267"/>
      <c r="G262" s="268"/>
      <c r="H262" s="269" t="s">
        <v>15</v>
      </c>
      <c r="I262" s="270"/>
      <c r="J262" s="270"/>
      <c r="K262" s="271"/>
      <c r="L262" s="272" t="s">
        <v>48</v>
      </c>
      <c r="M262" s="273"/>
      <c r="N262" s="269" t="s">
        <v>122</v>
      </c>
      <c r="O262" s="271"/>
      <c r="P262" s="269" t="s">
        <v>17</v>
      </c>
      <c r="Q262" s="271"/>
      <c r="R262" s="269" t="s">
        <v>18</v>
      </c>
      <c r="S262" s="271"/>
      <c r="T262" s="269" t="s">
        <v>7</v>
      </c>
      <c r="U262" s="274"/>
      <c r="V262" s="209"/>
    </row>
    <row r="263" spans="1:22" x14ac:dyDescent="0.2">
      <c r="A263" s="68"/>
      <c r="B263" s="135" t="s">
        <v>125</v>
      </c>
      <c r="C263" s="69"/>
      <c r="D263" s="70"/>
      <c r="E263" s="71" t="s">
        <v>45</v>
      </c>
      <c r="F263" s="71" t="s">
        <v>63</v>
      </c>
      <c r="G263" s="72" t="s">
        <v>22</v>
      </c>
      <c r="H263" s="71" t="s">
        <v>45</v>
      </c>
      <c r="I263" s="73" t="s">
        <v>23</v>
      </c>
      <c r="J263" s="71" t="s">
        <v>62</v>
      </c>
      <c r="K263" s="74" t="s">
        <v>22</v>
      </c>
      <c r="L263" s="75" t="s">
        <v>24</v>
      </c>
      <c r="M263" s="76" t="s">
        <v>6</v>
      </c>
      <c r="N263" s="73" t="s">
        <v>24</v>
      </c>
      <c r="O263" s="74" t="s">
        <v>6</v>
      </c>
      <c r="P263" s="73" t="s">
        <v>24</v>
      </c>
      <c r="Q263" s="74" t="s">
        <v>6</v>
      </c>
      <c r="R263" s="73" t="s">
        <v>24</v>
      </c>
      <c r="S263" s="74" t="s">
        <v>6</v>
      </c>
      <c r="T263" s="73" t="s">
        <v>24</v>
      </c>
      <c r="U263" s="77" t="s">
        <v>25</v>
      </c>
    </row>
    <row r="264" spans="1:22" ht="15" customHeight="1" x14ac:dyDescent="0.2">
      <c r="A264" s="78"/>
      <c r="B264" s="329"/>
      <c r="C264" s="79" t="s">
        <v>9</v>
      </c>
      <c r="D264" s="19"/>
      <c r="E264" s="20"/>
      <c r="F264" s="136"/>
      <c r="G264" s="137">
        <f>E264*F264</f>
        <v>0</v>
      </c>
      <c r="H264" s="26"/>
      <c r="I264" s="18"/>
      <c r="J264" s="138"/>
      <c r="K264" s="145">
        <f t="shared" ref="K264:K268" si="50">H264*J264</f>
        <v>0</v>
      </c>
      <c r="L264" s="18"/>
      <c r="M264" s="148"/>
      <c r="N264" s="18"/>
      <c r="O264" s="148"/>
      <c r="P264" s="18"/>
      <c r="Q264" s="148"/>
      <c r="R264" s="170" t="s">
        <v>141</v>
      </c>
      <c r="S264" s="148"/>
      <c r="T264" s="18"/>
      <c r="U264" s="150"/>
    </row>
    <row r="265" spans="1:22" ht="15" customHeight="1" x14ac:dyDescent="0.2">
      <c r="A265" s="78"/>
      <c r="B265" s="330"/>
      <c r="C265" s="79" t="s">
        <v>10</v>
      </c>
      <c r="D265" s="21"/>
      <c r="E265" s="20"/>
      <c r="F265" s="138"/>
      <c r="G265" s="137">
        <f t="shared" ref="G265:G268" si="51">E265*F265</f>
        <v>0</v>
      </c>
      <c r="H265" s="26"/>
      <c r="I265" s="18"/>
      <c r="J265" s="138"/>
      <c r="K265" s="145">
        <f t="shared" si="50"/>
        <v>0</v>
      </c>
      <c r="L265" s="18"/>
      <c r="M265" s="148"/>
      <c r="N265" s="18"/>
      <c r="O265" s="148"/>
      <c r="P265" s="18"/>
      <c r="Q265" s="148"/>
      <c r="R265" s="18"/>
      <c r="S265" s="148"/>
      <c r="T265" s="18"/>
      <c r="U265" s="150"/>
    </row>
    <row r="266" spans="1:22" ht="15" customHeight="1" x14ac:dyDescent="0.2">
      <c r="A266" s="78"/>
      <c r="B266" s="330"/>
      <c r="C266" s="80" t="s">
        <v>11</v>
      </c>
      <c r="D266" s="21"/>
      <c r="E266" s="22"/>
      <c r="F266" s="138"/>
      <c r="G266" s="139">
        <f t="shared" si="51"/>
        <v>0</v>
      </c>
      <c r="H266" s="26"/>
      <c r="I266" s="18"/>
      <c r="J266" s="138"/>
      <c r="K266" s="145">
        <f t="shared" si="50"/>
        <v>0</v>
      </c>
      <c r="L266" s="18"/>
      <c r="M266" s="148"/>
      <c r="N266" s="18"/>
      <c r="O266" s="148"/>
      <c r="P266" s="18"/>
      <c r="Q266" s="148"/>
      <c r="R266" s="18"/>
      <c r="S266" s="148"/>
      <c r="T266" s="18"/>
      <c r="U266" s="150"/>
    </row>
    <row r="267" spans="1:22" ht="15" customHeight="1" x14ac:dyDescent="0.2">
      <c r="A267" s="78"/>
      <c r="B267" s="330"/>
      <c r="C267" s="81" t="s">
        <v>12</v>
      </c>
      <c r="D267" s="23"/>
      <c r="E267" s="22"/>
      <c r="F267" s="138"/>
      <c r="G267" s="140">
        <f t="shared" si="51"/>
        <v>0</v>
      </c>
      <c r="H267" s="26"/>
      <c r="I267" s="18"/>
      <c r="J267" s="138"/>
      <c r="K267" s="145">
        <f t="shared" si="50"/>
        <v>0</v>
      </c>
      <c r="L267" s="18"/>
      <c r="M267" s="148"/>
      <c r="N267" s="18"/>
      <c r="O267" s="148"/>
      <c r="P267" s="18"/>
      <c r="Q267" s="148"/>
      <c r="R267" s="18"/>
      <c r="S267" s="148"/>
      <c r="T267" s="18"/>
      <c r="U267" s="150"/>
    </row>
    <row r="268" spans="1:22" ht="15" customHeight="1" thickBot="1" x14ac:dyDescent="0.25">
      <c r="A268" s="82"/>
      <c r="B268" s="331"/>
      <c r="C268" s="83" t="s">
        <v>13</v>
      </c>
      <c r="D268" s="24"/>
      <c r="E268" s="25"/>
      <c r="F268" s="141"/>
      <c r="G268" s="142">
        <f t="shared" si="51"/>
        <v>0</v>
      </c>
      <c r="H268" s="27"/>
      <c r="I268" s="28"/>
      <c r="J268" s="141"/>
      <c r="K268" s="146">
        <f t="shared" si="50"/>
        <v>0</v>
      </c>
      <c r="L268" s="29"/>
      <c r="M268" s="149"/>
      <c r="N268" s="29"/>
      <c r="O268" s="149"/>
      <c r="P268" s="29"/>
      <c r="Q268" s="149"/>
      <c r="R268" s="29"/>
      <c r="S268" s="149"/>
      <c r="T268" s="29"/>
      <c r="U268" s="151"/>
      <c r="V268" s="11" t="s">
        <v>8</v>
      </c>
    </row>
    <row r="269" spans="1:22" ht="13.5" thickBot="1" x14ac:dyDescent="0.25">
      <c r="A269" s="84"/>
      <c r="B269" s="87"/>
      <c r="C269" s="85"/>
      <c r="D269" s="86"/>
      <c r="E269" s="87"/>
      <c r="F269" s="143"/>
      <c r="G269" s="144">
        <f>SUM(G264:G268)</f>
        <v>0</v>
      </c>
      <c r="H269" s="89"/>
      <c r="I269" s="89"/>
      <c r="J269" s="90"/>
      <c r="K269" s="147">
        <f>SUM(K264:K268)</f>
        <v>0</v>
      </c>
      <c r="L269" s="89"/>
      <c r="M269" s="147">
        <f>SUM(M264:M268)</f>
        <v>0</v>
      </c>
      <c r="N269" s="89"/>
      <c r="O269" s="147">
        <f>SUM(O264:O268)</f>
        <v>0</v>
      </c>
      <c r="P269" s="89"/>
      <c r="Q269" s="147">
        <f>SUM(Q264:Q268)</f>
        <v>0</v>
      </c>
      <c r="R269" s="89"/>
      <c r="S269" s="147">
        <f>SUM(S264:S268)</f>
        <v>0</v>
      </c>
      <c r="T269" s="89"/>
      <c r="U269" s="152">
        <f>SUM(U264:U268)</f>
        <v>0</v>
      </c>
      <c r="V269" s="153">
        <f>U269-G269-K269-M269-O269-Q269-S269</f>
        <v>0</v>
      </c>
    </row>
    <row r="270" spans="1:22" ht="13.5" thickBot="1" x14ac:dyDescent="0.25"/>
    <row r="271" spans="1:22" ht="15.75" thickBot="1" x14ac:dyDescent="0.3">
      <c r="A271" s="275" t="s">
        <v>116</v>
      </c>
      <c r="B271" s="260"/>
      <c r="C271" s="260"/>
      <c r="D271" s="261"/>
      <c r="E271" s="262" t="s">
        <v>116</v>
      </c>
      <c r="F271" s="263"/>
      <c r="G271" s="263"/>
      <c r="H271" s="263"/>
      <c r="I271" s="263"/>
      <c r="J271" s="263"/>
      <c r="K271" s="263"/>
      <c r="L271" s="263"/>
      <c r="M271" s="263"/>
      <c r="N271" s="263"/>
      <c r="O271" s="263"/>
      <c r="P271" s="263"/>
      <c r="Q271" s="263"/>
      <c r="R271" s="263"/>
      <c r="S271" s="264"/>
      <c r="T271" s="265" t="s">
        <v>116</v>
      </c>
      <c r="U271" s="266"/>
      <c r="V271" s="31"/>
    </row>
    <row r="272" spans="1:22" ht="12.75" customHeight="1" x14ac:dyDescent="0.2">
      <c r="A272" s="256" t="s">
        <v>47</v>
      </c>
      <c r="B272" s="257"/>
      <c r="C272" s="257"/>
      <c r="D272" s="258"/>
      <c r="E272" s="267" t="s">
        <v>41</v>
      </c>
      <c r="F272" s="267"/>
      <c r="G272" s="268"/>
      <c r="H272" s="269" t="s">
        <v>15</v>
      </c>
      <c r="I272" s="270"/>
      <c r="J272" s="270"/>
      <c r="K272" s="271"/>
      <c r="L272" s="272" t="s">
        <v>48</v>
      </c>
      <c r="M272" s="273"/>
      <c r="N272" s="269" t="s">
        <v>122</v>
      </c>
      <c r="O272" s="271"/>
      <c r="P272" s="269" t="s">
        <v>17</v>
      </c>
      <c r="Q272" s="271"/>
      <c r="R272" s="269" t="s">
        <v>18</v>
      </c>
      <c r="S272" s="271"/>
      <c r="T272" s="269" t="s">
        <v>7</v>
      </c>
      <c r="U272" s="274"/>
      <c r="V272" s="209"/>
    </row>
    <row r="273" spans="1:22" x14ac:dyDescent="0.2">
      <c r="A273" s="68"/>
      <c r="B273" s="135" t="s">
        <v>125</v>
      </c>
      <c r="C273" s="69"/>
      <c r="D273" s="70"/>
      <c r="E273" s="71" t="s">
        <v>45</v>
      </c>
      <c r="F273" s="71" t="s">
        <v>63</v>
      </c>
      <c r="G273" s="72" t="s">
        <v>22</v>
      </c>
      <c r="H273" s="71" t="s">
        <v>45</v>
      </c>
      <c r="I273" s="73" t="s">
        <v>23</v>
      </c>
      <c r="J273" s="71" t="s">
        <v>62</v>
      </c>
      <c r="K273" s="74" t="s">
        <v>22</v>
      </c>
      <c r="L273" s="75" t="s">
        <v>24</v>
      </c>
      <c r="M273" s="76" t="s">
        <v>6</v>
      </c>
      <c r="N273" s="73" t="s">
        <v>24</v>
      </c>
      <c r="O273" s="74" t="s">
        <v>6</v>
      </c>
      <c r="P273" s="73" t="s">
        <v>24</v>
      </c>
      <c r="Q273" s="74" t="s">
        <v>6</v>
      </c>
      <c r="R273" s="73" t="s">
        <v>24</v>
      </c>
      <c r="S273" s="74" t="s">
        <v>6</v>
      </c>
      <c r="T273" s="73" t="s">
        <v>24</v>
      </c>
      <c r="U273" s="77" t="s">
        <v>25</v>
      </c>
    </row>
    <row r="274" spans="1:22" ht="15" customHeight="1" x14ac:dyDescent="0.2">
      <c r="A274" s="78"/>
      <c r="B274" s="329"/>
      <c r="C274" s="79" t="s">
        <v>9</v>
      </c>
      <c r="D274" s="19"/>
      <c r="E274" s="20"/>
      <c r="F274" s="136"/>
      <c r="G274" s="137">
        <f>E274*F274</f>
        <v>0</v>
      </c>
      <c r="H274" s="26"/>
      <c r="I274" s="18"/>
      <c r="J274" s="138"/>
      <c r="K274" s="145">
        <f t="shared" ref="K274:K278" si="52">H274*J274</f>
        <v>0</v>
      </c>
      <c r="L274" s="18"/>
      <c r="M274" s="148"/>
      <c r="N274" s="18"/>
      <c r="O274" s="148"/>
      <c r="P274" s="18"/>
      <c r="Q274" s="148"/>
      <c r="R274" s="170" t="s">
        <v>141</v>
      </c>
      <c r="S274" s="148"/>
      <c r="T274" s="18" t="s">
        <v>30</v>
      </c>
      <c r="U274" s="150"/>
    </row>
    <row r="275" spans="1:22" ht="15" customHeight="1" x14ac:dyDescent="0.2">
      <c r="A275" s="78"/>
      <c r="B275" s="330"/>
      <c r="C275" s="79" t="s">
        <v>10</v>
      </c>
      <c r="D275" s="21"/>
      <c r="E275" s="20"/>
      <c r="F275" s="138"/>
      <c r="G275" s="137">
        <f t="shared" ref="G275:G278" si="53">E275*F275</f>
        <v>0</v>
      </c>
      <c r="H275" s="26"/>
      <c r="I275" s="18"/>
      <c r="J275" s="138"/>
      <c r="K275" s="145">
        <f t="shared" si="52"/>
        <v>0</v>
      </c>
      <c r="L275" s="18"/>
      <c r="M275" s="148"/>
      <c r="N275" s="18"/>
      <c r="O275" s="148"/>
      <c r="P275" s="18"/>
      <c r="Q275" s="148"/>
      <c r="R275" s="18"/>
      <c r="S275" s="148"/>
      <c r="T275" s="18"/>
      <c r="U275" s="150"/>
    </row>
    <row r="276" spans="1:22" ht="15" customHeight="1" x14ac:dyDescent="0.2">
      <c r="A276" s="78"/>
      <c r="B276" s="330"/>
      <c r="C276" s="80" t="s">
        <v>11</v>
      </c>
      <c r="D276" s="21"/>
      <c r="E276" s="22"/>
      <c r="F276" s="138"/>
      <c r="G276" s="139">
        <f t="shared" si="53"/>
        <v>0</v>
      </c>
      <c r="H276" s="26"/>
      <c r="I276" s="18"/>
      <c r="J276" s="138"/>
      <c r="K276" s="145">
        <f t="shared" si="52"/>
        <v>0</v>
      </c>
      <c r="L276" s="18"/>
      <c r="M276" s="148"/>
      <c r="N276" s="18"/>
      <c r="O276" s="148"/>
      <c r="P276" s="18"/>
      <c r="Q276" s="148"/>
      <c r="R276" s="18"/>
      <c r="S276" s="148"/>
      <c r="T276" s="18"/>
      <c r="U276" s="150"/>
    </row>
    <row r="277" spans="1:22" ht="15" customHeight="1" x14ac:dyDescent="0.2">
      <c r="A277" s="78"/>
      <c r="B277" s="330"/>
      <c r="C277" s="81" t="s">
        <v>12</v>
      </c>
      <c r="D277" s="23"/>
      <c r="E277" s="22"/>
      <c r="F277" s="138"/>
      <c r="G277" s="140">
        <f t="shared" si="53"/>
        <v>0</v>
      </c>
      <c r="H277" s="26"/>
      <c r="I277" s="18"/>
      <c r="J277" s="138"/>
      <c r="K277" s="145">
        <f t="shared" si="52"/>
        <v>0</v>
      </c>
      <c r="L277" s="18"/>
      <c r="M277" s="148"/>
      <c r="N277" s="18"/>
      <c r="O277" s="148"/>
      <c r="P277" s="18"/>
      <c r="Q277" s="148"/>
      <c r="R277" s="18"/>
      <c r="S277" s="148"/>
      <c r="T277" s="18"/>
      <c r="U277" s="150"/>
    </row>
    <row r="278" spans="1:22" ht="15" customHeight="1" thickBot="1" x14ac:dyDescent="0.25">
      <c r="A278" s="82"/>
      <c r="B278" s="331"/>
      <c r="C278" s="83" t="s">
        <v>13</v>
      </c>
      <c r="D278" s="24"/>
      <c r="E278" s="25"/>
      <c r="F278" s="141"/>
      <c r="G278" s="142">
        <f t="shared" si="53"/>
        <v>0</v>
      </c>
      <c r="H278" s="27"/>
      <c r="I278" s="28"/>
      <c r="J278" s="141"/>
      <c r="K278" s="146">
        <f t="shared" si="52"/>
        <v>0</v>
      </c>
      <c r="L278" s="29"/>
      <c r="M278" s="149"/>
      <c r="N278" s="29"/>
      <c r="O278" s="149"/>
      <c r="P278" s="29"/>
      <c r="Q278" s="149"/>
      <c r="R278" s="29"/>
      <c r="S278" s="149"/>
      <c r="T278" s="29"/>
      <c r="U278" s="151"/>
      <c r="V278" s="11" t="s">
        <v>8</v>
      </c>
    </row>
    <row r="279" spans="1:22" ht="15" customHeight="1" thickBot="1" x14ac:dyDescent="0.25">
      <c r="A279" s="84"/>
      <c r="B279" s="87"/>
      <c r="C279" s="85"/>
      <c r="D279" s="86"/>
      <c r="E279" s="87"/>
      <c r="F279" s="143"/>
      <c r="G279" s="144">
        <f>SUM(G274:G278)</f>
        <v>0</v>
      </c>
      <c r="H279" s="89"/>
      <c r="I279" s="89"/>
      <c r="J279" s="90"/>
      <c r="K279" s="147">
        <f>SUM(K274:K278)</f>
        <v>0</v>
      </c>
      <c r="L279" s="89"/>
      <c r="M279" s="147">
        <f>SUM(M274:M278)</f>
        <v>0</v>
      </c>
      <c r="N279" s="89"/>
      <c r="O279" s="147">
        <f>SUM(O274:O278)</f>
        <v>0</v>
      </c>
      <c r="P279" s="89"/>
      <c r="Q279" s="147">
        <f>SUM(Q274:Q278)</f>
        <v>0</v>
      </c>
      <c r="R279" s="89"/>
      <c r="S279" s="147">
        <f>SUM(S274:S278)</f>
        <v>0</v>
      </c>
      <c r="T279" s="89"/>
      <c r="U279" s="152">
        <f>SUM(U274:U278)</f>
        <v>0</v>
      </c>
      <c r="V279" s="153">
        <f>U279-G279-K279-M279-O279-Q279-S279</f>
        <v>0</v>
      </c>
    </row>
    <row r="280" spans="1:22" ht="13.5" thickBot="1" x14ac:dyDescent="0.25"/>
    <row r="281" spans="1:22" ht="15.75" thickBot="1" x14ac:dyDescent="0.3">
      <c r="A281" s="275" t="s">
        <v>117</v>
      </c>
      <c r="B281" s="260"/>
      <c r="C281" s="260"/>
      <c r="D281" s="261"/>
      <c r="E281" s="262" t="s">
        <v>117</v>
      </c>
      <c r="F281" s="263"/>
      <c r="G281" s="263"/>
      <c r="H281" s="263"/>
      <c r="I281" s="263"/>
      <c r="J281" s="263"/>
      <c r="K281" s="263"/>
      <c r="L281" s="263"/>
      <c r="M281" s="263"/>
      <c r="N281" s="263"/>
      <c r="O281" s="263"/>
      <c r="P281" s="263"/>
      <c r="Q281" s="263"/>
      <c r="R281" s="263"/>
      <c r="S281" s="264"/>
      <c r="T281" s="265" t="s">
        <v>117</v>
      </c>
      <c r="U281" s="266"/>
      <c r="V281" s="31"/>
    </row>
    <row r="282" spans="1:22" ht="12.75" customHeight="1" x14ac:dyDescent="0.2">
      <c r="A282" s="256" t="s">
        <v>47</v>
      </c>
      <c r="B282" s="257"/>
      <c r="C282" s="257"/>
      <c r="D282" s="258"/>
      <c r="E282" s="267" t="s">
        <v>41</v>
      </c>
      <c r="F282" s="267"/>
      <c r="G282" s="268"/>
      <c r="H282" s="269" t="s">
        <v>15</v>
      </c>
      <c r="I282" s="270"/>
      <c r="J282" s="270"/>
      <c r="K282" s="271"/>
      <c r="L282" s="272" t="s">
        <v>48</v>
      </c>
      <c r="M282" s="273"/>
      <c r="N282" s="269" t="s">
        <v>122</v>
      </c>
      <c r="O282" s="271"/>
      <c r="P282" s="269" t="s">
        <v>17</v>
      </c>
      <c r="Q282" s="271"/>
      <c r="R282" s="269" t="s">
        <v>18</v>
      </c>
      <c r="S282" s="271"/>
      <c r="T282" s="269" t="s">
        <v>7</v>
      </c>
      <c r="U282" s="274"/>
      <c r="V282" s="209"/>
    </row>
    <row r="283" spans="1:22" x14ac:dyDescent="0.2">
      <c r="A283" s="68"/>
      <c r="B283" s="135" t="s">
        <v>125</v>
      </c>
      <c r="C283" s="69"/>
      <c r="D283" s="70"/>
      <c r="E283" s="71" t="s">
        <v>45</v>
      </c>
      <c r="F283" s="71" t="s">
        <v>63</v>
      </c>
      <c r="G283" s="72" t="s">
        <v>22</v>
      </c>
      <c r="H283" s="71" t="s">
        <v>45</v>
      </c>
      <c r="I283" s="73" t="s">
        <v>23</v>
      </c>
      <c r="J283" s="71" t="s">
        <v>62</v>
      </c>
      <c r="K283" s="74" t="s">
        <v>22</v>
      </c>
      <c r="L283" s="75" t="s">
        <v>24</v>
      </c>
      <c r="M283" s="76" t="s">
        <v>6</v>
      </c>
      <c r="N283" s="73" t="s">
        <v>24</v>
      </c>
      <c r="O283" s="74" t="s">
        <v>6</v>
      </c>
      <c r="P283" s="73" t="s">
        <v>24</v>
      </c>
      <c r="Q283" s="74" t="s">
        <v>6</v>
      </c>
      <c r="R283" s="73" t="s">
        <v>24</v>
      </c>
      <c r="S283" s="74" t="s">
        <v>6</v>
      </c>
      <c r="T283" s="73" t="s">
        <v>24</v>
      </c>
      <c r="U283" s="77" t="s">
        <v>25</v>
      </c>
    </row>
    <row r="284" spans="1:22" ht="15" customHeight="1" x14ac:dyDescent="0.2">
      <c r="A284" s="78"/>
      <c r="B284" s="329"/>
      <c r="C284" s="79" t="s">
        <v>9</v>
      </c>
      <c r="D284" s="19"/>
      <c r="E284" s="20"/>
      <c r="F284" s="136"/>
      <c r="G284" s="137">
        <f>E284*F284</f>
        <v>0</v>
      </c>
      <c r="H284" s="26"/>
      <c r="I284" s="18"/>
      <c r="J284" s="138"/>
      <c r="K284" s="145">
        <f t="shared" ref="K284:K288" si="54">H284*J284</f>
        <v>0</v>
      </c>
      <c r="L284" s="18"/>
      <c r="M284" s="148"/>
      <c r="N284" s="18"/>
      <c r="O284" s="148"/>
      <c r="P284" s="18"/>
      <c r="Q284" s="148"/>
      <c r="R284" s="170" t="s">
        <v>141</v>
      </c>
      <c r="S284" s="148"/>
      <c r="T284" s="18"/>
      <c r="U284" s="150"/>
    </row>
    <row r="285" spans="1:22" ht="15" customHeight="1" x14ac:dyDescent="0.2">
      <c r="A285" s="78"/>
      <c r="B285" s="330"/>
      <c r="C285" s="79" t="s">
        <v>10</v>
      </c>
      <c r="D285" s="21"/>
      <c r="E285" s="20"/>
      <c r="F285" s="138"/>
      <c r="G285" s="137">
        <f t="shared" ref="G285:G288" si="55">E285*F285</f>
        <v>0</v>
      </c>
      <c r="H285" s="26"/>
      <c r="I285" s="18"/>
      <c r="J285" s="138"/>
      <c r="K285" s="145">
        <f t="shared" si="54"/>
        <v>0</v>
      </c>
      <c r="L285" s="18"/>
      <c r="M285" s="148"/>
      <c r="N285" s="18"/>
      <c r="O285" s="148"/>
      <c r="P285" s="18"/>
      <c r="Q285" s="148"/>
      <c r="R285" s="18"/>
      <c r="S285" s="148"/>
      <c r="T285" s="18"/>
      <c r="U285" s="150"/>
    </row>
    <row r="286" spans="1:22" ht="15" customHeight="1" x14ac:dyDescent="0.2">
      <c r="A286" s="78"/>
      <c r="B286" s="330"/>
      <c r="C286" s="80" t="s">
        <v>11</v>
      </c>
      <c r="D286" s="21"/>
      <c r="E286" s="22"/>
      <c r="F286" s="138"/>
      <c r="G286" s="139">
        <f t="shared" si="55"/>
        <v>0</v>
      </c>
      <c r="H286" s="26"/>
      <c r="I286" s="18"/>
      <c r="J286" s="138"/>
      <c r="K286" s="145">
        <f t="shared" si="54"/>
        <v>0</v>
      </c>
      <c r="L286" s="18"/>
      <c r="M286" s="148"/>
      <c r="N286" s="18"/>
      <c r="O286" s="148"/>
      <c r="P286" s="18"/>
      <c r="Q286" s="148"/>
      <c r="R286" s="18"/>
      <c r="S286" s="148"/>
      <c r="T286" s="18"/>
      <c r="U286" s="150"/>
    </row>
    <row r="287" spans="1:22" ht="15" customHeight="1" x14ac:dyDescent="0.2">
      <c r="A287" s="78"/>
      <c r="B287" s="330"/>
      <c r="C287" s="81" t="s">
        <v>12</v>
      </c>
      <c r="D287" s="23"/>
      <c r="E287" s="22"/>
      <c r="F287" s="138"/>
      <c r="G287" s="140">
        <f t="shared" si="55"/>
        <v>0</v>
      </c>
      <c r="H287" s="26"/>
      <c r="I287" s="18"/>
      <c r="J287" s="138"/>
      <c r="K287" s="145">
        <f t="shared" si="54"/>
        <v>0</v>
      </c>
      <c r="L287" s="18"/>
      <c r="M287" s="148"/>
      <c r="N287" s="18"/>
      <c r="O287" s="148"/>
      <c r="P287" s="18"/>
      <c r="Q287" s="148"/>
      <c r="R287" s="18"/>
      <c r="S287" s="148"/>
      <c r="T287" s="18"/>
      <c r="U287" s="150"/>
    </row>
    <row r="288" spans="1:22" ht="15" customHeight="1" thickBot="1" x14ac:dyDescent="0.25">
      <c r="A288" s="82"/>
      <c r="B288" s="331"/>
      <c r="C288" s="83" t="s">
        <v>13</v>
      </c>
      <c r="D288" s="24"/>
      <c r="E288" s="25"/>
      <c r="F288" s="141"/>
      <c r="G288" s="142">
        <f t="shared" si="55"/>
        <v>0</v>
      </c>
      <c r="H288" s="27"/>
      <c r="I288" s="28"/>
      <c r="J288" s="141"/>
      <c r="K288" s="146">
        <f t="shared" si="54"/>
        <v>0</v>
      </c>
      <c r="L288" s="29"/>
      <c r="M288" s="149"/>
      <c r="N288" s="29"/>
      <c r="O288" s="149"/>
      <c r="P288" s="29"/>
      <c r="Q288" s="149"/>
      <c r="R288" s="29"/>
      <c r="S288" s="149"/>
      <c r="T288" s="29"/>
      <c r="U288" s="151"/>
      <c r="V288" s="11" t="s">
        <v>8</v>
      </c>
    </row>
    <row r="289" spans="1:22" ht="15" customHeight="1" thickBot="1" x14ac:dyDescent="0.25">
      <c r="A289" s="84"/>
      <c r="B289" s="87"/>
      <c r="C289" s="85"/>
      <c r="D289" s="86"/>
      <c r="E289" s="87"/>
      <c r="F289" s="143"/>
      <c r="G289" s="144">
        <f>SUM(G284:G288)</f>
        <v>0</v>
      </c>
      <c r="H289" s="89"/>
      <c r="I289" s="89"/>
      <c r="J289" s="90"/>
      <c r="K289" s="147">
        <f>SUM(K284:K288)</f>
        <v>0</v>
      </c>
      <c r="L289" s="89"/>
      <c r="M289" s="147">
        <f>SUM(M284:M288)</f>
        <v>0</v>
      </c>
      <c r="N289" s="89"/>
      <c r="O289" s="147">
        <f>SUM(O284:O288)</f>
        <v>0</v>
      </c>
      <c r="P289" s="89"/>
      <c r="Q289" s="147">
        <f>SUM(Q284:Q288)</f>
        <v>0</v>
      </c>
      <c r="R289" s="89"/>
      <c r="S289" s="147">
        <f>SUM(S284:S288)</f>
        <v>0</v>
      </c>
      <c r="T289" s="89"/>
      <c r="U289" s="152">
        <f>SUM(U284:U288)</f>
        <v>0</v>
      </c>
      <c r="V289" s="153">
        <f>U289-G289-K289-M289-O289-Q289-S289</f>
        <v>0</v>
      </c>
    </row>
    <row r="290" spans="1:22" ht="13.5" thickBot="1" x14ac:dyDescent="0.25"/>
    <row r="291" spans="1:22" ht="15.75" thickBot="1" x14ac:dyDescent="0.3">
      <c r="A291" s="275" t="s">
        <v>118</v>
      </c>
      <c r="B291" s="260"/>
      <c r="C291" s="260"/>
      <c r="D291" s="261"/>
      <c r="E291" s="262" t="s">
        <v>118</v>
      </c>
      <c r="F291" s="263"/>
      <c r="G291" s="263"/>
      <c r="H291" s="263"/>
      <c r="I291" s="263"/>
      <c r="J291" s="263"/>
      <c r="K291" s="263"/>
      <c r="L291" s="263"/>
      <c r="M291" s="263"/>
      <c r="N291" s="263"/>
      <c r="O291" s="263"/>
      <c r="P291" s="263"/>
      <c r="Q291" s="263"/>
      <c r="R291" s="263"/>
      <c r="S291" s="264"/>
      <c r="T291" s="265" t="s">
        <v>118</v>
      </c>
      <c r="U291" s="266"/>
      <c r="V291" s="31"/>
    </row>
    <row r="292" spans="1:22" ht="12.75" customHeight="1" x14ac:dyDescent="0.2">
      <c r="A292" s="256" t="s">
        <v>47</v>
      </c>
      <c r="B292" s="257"/>
      <c r="C292" s="257"/>
      <c r="D292" s="258"/>
      <c r="E292" s="267" t="s">
        <v>41</v>
      </c>
      <c r="F292" s="267"/>
      <c r="G292" s="268"/>
      <c r="H292" s="269" t="s">
        <v>15</v>
      </c>
      <c r="I292" s="270"/>
      <c r="J292" s="270"/>
      <c r="K292" s="271"/>
      <c r="L292" s="272" t="s">
        <v>48</v>
      </c>
      <c r="M292" s="273"/>
      <c r="N292" s="269" t="s">
        <v>122</v>
      </c>
      <c r="O292" s="271"/>
      <c r="P292" s="269" t="s">
        <v>17</v>
      </c>
      <c r="Q292" s="271"/>
      <c r="R292" s="269" t="s">
        <v>18</v>
      </c>
      <c r="S292" s="271"/>
      <c r="T292" s="269" t="s">
        <v>7</v>
      </c>
      <c r="U292" s="274"/>
      <c r="V292" s="209"/>
    </row>
    <row r="293" spans="1:22" x14ac:dyDescent="0.2">
      <c r="A293" s="68"/>
      <c r="B293" s="135" t="s">
        <v>125</v>
      </c>
      <c r="C293" s="69"/>
      <c r="D293" s="70"/>
      <c r="E293" s="71" t="s">
        <v>45</v>
      </c>
      <c r="F293" s="71" t="s">
        <v>63</v>
      </c>
      <c r="G293" s="72" t="s">
        <v>22</v>
      </c>
      <c r="H293" s="71" t="s">
        <v>45</v>
      </c>
      <c r="I293" s="73" t="s">
        <v>23</v>
      </c>
      <c r="J293" s="71" t="s">
        <v>62</v>
      </c>
      <c r="K293" s="74" t="s">
        <v>22</v>
      </c>
      <c r="L293" s="75" t="s">
        <v>24</v>
      </c>
      <c r="M293" s="76" t="s">
        <v>6</v>
      </c>
      <c r="N293" s="73" t="s">
        <v>24</v>
      </c>
      <c r="O293" s="74" t="s">
        <v>6</v>
      </c>
      <c r="P293" s="73" t="s">
        <v>24</v>
      </c>
      <c r="Q293" s="74" t="s">
        <v>6</v>
      </c>
      <c r="R293" s="73" t="s">
        <v>24</v>
      </c>
      <c r="S293" s="74" t="s">
        <v>6</v>
      </c>
      <c r="T293" s="73" t="s">
        <v>24</v>
      </c>
      <c r="U293" s="77" t="s">
        <v>25</v>
      </c>
    </row>
    <row r="294" spans="1:22" ht="15" customHeight="1" x14ac:dyDescent="0.2">
      <c r="A294" s="78"/>
      <c r="B294" s="329"/>
      <c r="C294" s="79" t="s">
        <v>9</v>
      </c>
      <c r="D294" s="19"/>
      <c r="E294" s="20"/>
      <c r="F294" s="136"/>
      <c r="G294" s="137">
        <f>E294*F294</f>
        <v>0</v>
      </c>
      <c r="H294" s="26"/>
      <c r="I294" s="18"/>
      <c r="J294" s="138"/>
      <c r="K294" s="145">
        <f t="shared" ref="K294:K298" si="56">H294*J294</f>
        <v>0</v>
      </c>
      <c r="L294" s="18"/>
      <c r="M294" s="148"/>
      <c r="N294" s="18"/>
      <c r="O294" s="148"/>
      <c r="P294" s="18"/>
      <c r="Q294" s="148"/>
      <c r="R294" s="170" t="s">
        <v>141</v>
      </c>
      <c r="S294" s="148"/>
      <c r="T294" s="18"/>
      <c r="U294" s="150"/>
    </row>
    <row r="295" spans="1:22" ht="15" customHeight="1" x14ac:dyDescent="0.2">
      <c r="A295" s="78"/>
      <c r="B295" s="330"/>
      <c r="C295" s="79" t="s">
        <v>10</v>
      </c>
      <c r="D295" s="21"/>
      <c r="E295" s="20"/>
      <c r="F295" s="138"/>
      <c r="G295" s="137">
        <f t="shared" ref="G295:G298" si="57">E295*F295</f>
        <v>0</v>
      </c>
      <c r="H295" s="26"/>
      <c r="I295" s="18"/>
      <c r="J295" s="138"/>
      <c r="K295" s="145">
        <f t="shared" si="56"/>
        <v>0</v>
      </c>
      <c r="L295" s="18"/>
      <c r="M295" s="148"/>
      <c r="N295" s="18"/>
      <c r="O295" s="148"/>
      <c r="P295" s="18"/>
      <c r="Q295" s="148"/>
      <c r="R295" s="18"/>
      <c r="S295" s="148"/>
      <c r="T295" s="18"/>
      <c r="U295" s="150"/>
    </row>
    <row r="296" spans="1:22" ht="15" customHeight="1" x14ac:dyDescent="0.2">
      <c r="A296" s="78"/>
      <c r="B296" s="330"/>
      <c r="C296" s="80" t="s">
        <v>11</v>
      </c>
      <c r="D296" s="21"/>
      <c r="E296" s="22"/>
      <c r="F296" s="138"/>
      <c r="G296" s="139">
        <f t="shared" si="57"/>
        <v>0</v>
      </c>
      <c r="H296" s="26"/>
      <c r="I296" s="18"/>
      <c r="J296" s="138"/>
      <c r="K296" s="145">
        <f t="shared" si="56"/>
        <v>0</v>
      </c>
      <c r="L296" s="18"/>
      <c r="M296" s="148"/>
      <c r="N296" s="18"/>
      <c r="O296" s="148"/>
      <c r="P296" s="18"/>
      <c r="Q296" s="148"/>
      <c r="R296" s="18"/>
      <c r="S296" s="148"/>
      <c r="T296" s="18"/>
      <c r="U296" s="150"/>
    </row>
    <row r="297" spans="1:22" ht="15" customHeight="1" x14ac:dyDescent="0.2">
      <c r="A297" s="78"/>
      <c r="B297" s="330"/>
      <c r="C297" s="81" t="s">
        <v>12</v>
      </c>
      <c r="D297" s="23"/>
      <c r="E297" s="22"/>
      <c r="F297" s="138"/>
      <c r="G297" s="140">
        <f t="shared" si="57"/>
        <v>0</v>
      </c>
      <c r="H297" s="26"/>
      <c r="I297" s="18"/>
      <c r="J297" s="138"/>
      <c r="K297" s="145">
        <f t="shared" si="56"/>
        <v>0</v>
      </c>
      <c r="L297" s="18"/>
      <c r="M297" s="148"/>
      <c r="N297" s="18"/>
      <c r="O297" s="148"/>
      <c r="P297" s="18"/>
      <c r="Q297" s="148"/>
      <c r="R297" s="18"/>
      <c r="S297" s="148"/>
      <c r="T297" s="18"/>
      <c r="U297" s="150"/>
    </row>
    <row r="298" spans="1:22" ht="15" customHeight="1" thickBot="1" x14ac:dyDescent="0.25">
      <c r="A298" s="82"/>
      <c r="B298" s="331"/>
      <c r="C298" s="83" t="s">
        <v>13</v>
      </c>
      <c r="D298" s="24"/>
      <c r="E298" s="25"/>
      <c r="F298" s="141"/>
      <c r="G298" s="142">
        <f t="shared" si="57"/>
        <v>0</v>
      </c>
      <c r="H298" s="27"/>
      <c r="I298" s="28"/>
      <c r="J298" s="141"/>
      <c r="K298" s="146">
        <f t="shared" si="56"/>
        <v>0</v>
      </c>
      <c r="L298" s="29"/>
      <c r="M298" s="149"/>
      <c r="N298" s="29"/>
      <c r="O298" s="149"/>
      <c r="P298" s="29"/>
      <c r="Q298" s="149"/>
      <c r="R298" s="29"/>
      <c r="S298" s="149"/>
      <c r="T298" s="29"/>
      <c r="U298" s="151"/>
      <c r="V298" s="11" t="s">
        <v>8</v>
      </c>
    </row>
    <row r="299" spans="1:22" ht="13.5" thickBot="1" x14ac:dyDescent="0.25">
      <c r="A299" s="84"/>
      <c r="B299" s="87"/>
      <c r="C299" s="85"/>
      <c r="D299" s="86"/>
      <c r="E299" s="87"/>
      <c r="F299" s="143"/>
      <c r="G299" s="144">
        <f>SUM(G294:G298)</f>
        <v>0</v>
      </c>
      <c r="H299" s="89"/>
      <c r="I299" s="89"/>
      <c r="J299" s="90"/>
      <c r="K299" s="147">
        <f>SUM(K294:K298)</f>
        <v>0</v>
      </c>
      <c r="L299" s="89"/>
      <c r="M299" s="147">
        <f>SUM(M294:M298)</f>
        <v>0</v>
      </c>
      <c r="N299" s="89"/>
      <c r="O299" s="147">
        <f>SUM(O294:O298)</f>
        <v>0</v>
      </c>
      <c r="P299" s="89"/>
      <c r="Q299" s="147">
        <f>SUM(Q294:Q298)</f>
        <v>0</v>
      </c>
      <c r="R299" s="89"/>
      <c r="S299" s="147">
        <f>SUM(S294:S298)</f>
        <v>0</v>
      </c>
      <c r="T299" s="89"/>
      <c r="U299" s="152">
        <f>SUM(U294:U298)</f>
        <v>0</v>
      </c>
      <c r="V299" s="153">
        <f>U299-G299-K299-M299-O299-Q299-S299</f>
        <v>0</v>
      </c>
    </row>
    <row r="300" spans="1:22" ht="13.5" thickBot="1" x14ac:dyDescent="0.25"/>
    <row r="301" spans="1:22" ht="15.75" thickBot="1" x14ac:dyDescent="0.3">
      <c r="A301" s="275" t="s">
        <v>119</v>
      </c>
      <c r="B301" s="260"/>
      <c r="C301" s="260"/>
      <c r="D301" s="261"/>
      <c r="E301" s="262" t="s">
        <v>119</v>
      </c>
      <c r="F301" s="263"/>
      <c r="G301" s="263"/>
      <c r="H301" s="263"/>
      <c r="I301" s="263"/>
      <c r="J301" s="263"/>
      <c r="K301" s="263"/>
      <c r="L301" s="263"/>
      <c r="M301" s="263"/>
      <c r="N301" s="263"/>
      <c r="O301" s="263"/>
      <c r="P301" s="263"/>
      <c r="Q301" s="263"/>
      <c r="R301" s="263"/>
      <c r="S301" s="264"/>
      <c r="T301" s="265" t="s">
        <v>119</v>
      </c>
      <c r="U301" s="266"/>
      <c r="V301" s="31"/>
    </row>
    <row r="302" spans="1:22" ht="12.75" customHeight="1" x14ac:dyDescent="0.2">
      <c r="A302" s="256" t="s">
        <v>47</v>
      </c>
      <c r="B302" s="257"/>
      <c r="C302" s="257"/>
      <c r="D302" s="258"/>
      <c r="E302" s="267" t="s">
        <v>41</v>
      </c>
      <c r="F302" s="267"/>
      <c r="G302" s="268"/>
      <c r="H302" s="269" t="s">
        <v>15</v>
      </c>
      <c r="I302" s="270"/>
      <c r="J302" s="270"/>
      <c r="K302" s="271"/>
      <c r="L302" s="272" t="s">
        <v>48</v>
      </c>
      <c r="M302" s="273"/>
      <c r="N302" s="269" t="s">
        <v>122</v>
      </c>
      <c r="O302" s="271"/>
      <c r="P302" s="269" t="s">
        <v>17</v>
      </c>
      <c r="Q302" s="271"/>
      <c r="R302" s="269" t="s">
        <v>18</v>
      </c>
      <c r="S302" s="271"/>
      <c r="T302" s="269" t="s">
        <v>7</v>
      </c>
      <c r="U302" s="274"/>
      <c r="V302" s="209"/>
    </row>
    <row r="303" spans="1:22" x14ac:dyDescent="0.2">
      <c r="A303" s="68"/>
      <c r="B303" s="135" t="s">
        <v>125</v>
      </c>
      <c r="C303" s="69"/>
      <c r="D303" s="70"/>
      <c r="E303" s="71" t="s">
        <v>45</v>
      </c>
      <c r="F303" s="71" t="s">
        <v>63</v>
      </c>
      <c r="G303" s="72" t="s">
        <v>22</v>
      </c>
      <c r="H303" s="71" t="s">
        <v>45</v>
      </c>
      <c r="I303" s="73" t="s">
        <v>23</v>
      </c>
      <c r="J303" s="71" t="s">
        <v>62</v>
      </c>
      <c r="K303" s="74" t="s">
        <v>22</v>
      </c>
      <c r="L303" s="75" t="s">
        <v>24</v>
      </c>
      <c r="M303" s="76" t="s">
        <v>6</v>
      </c>
      <c r="N303" s="73" t="s">
        <v>24</v>
      </c>
      <c r="O303" s="74" t="s">
        <v>6</v>
      </c>
      <c r="P303" s="73" t="s">
        <v>24</v>
      </c>
      <c r="Q303" s="74" t="s">
        <v>6</v>
      </c>
      <c r="R303" s="73" t="s">
        <v>24</v>
      </c>
      <c r="S303" s="74" t="s">
        <v>6</v>
      </c>
      <c r="T303" s="73" t="s">
        <v>24</v>
      </c>
      <c r="U303" s="77" t="s">
        <v>25</v>
      </c>
    </row>
    <row r="304" spans="1:22" ht="15" customHeight="1" x14ac:dyDescent="0.2">
      <c r="A304" s="78"/>
      <c r="B304" s="329"/>
      <c r="C304" s="79" t="s">
        <v>9</v>
      </c>
      <c r="D304" s="19"/>
      <c r="E304" s="20"/>
      <c r="F304" s="136"/>
      <c r="G304" s="137">
        <f>E304*F304</f>
        <v>0</v>
      </c>
      <c r="H304" s="26"/>
      <c r="I304" s="18"/>
      <c r="J304" s="138"/>
      <c r="K304" s="145">
        <f t="shared" ref="K304:K308" si="58">H304*J304</f>
        <v>0</v>
      </c>
      <c r="L304" s="18"/>
      <c r="M304" s="148"/>
      <c r="N304" s="18"/>
      <c r="O304" s="148"/>
      <c r="P304" s="18"/>
      <c r="Q304" s="148"/>
      <c r="R304" s="170" t="s">
        <v>141</v>
      </c>
      <c r="S304" s="148"/>
      <c r="T304" s="18"/>
      <c r="U304" s="150"/>
    </row>
    <row r="305" spans="1:22" ht="15" customHeight="1" x14ac:dyDescent="0.2">
      <c r="A305" s="78"/>
      <c r="B305" s="330"/>
      <c r="C305" s="79" t="s">
        <v>10</v>
      </c>
      <c r="D305" s="21"/>
      <c r="E305" s="20"/>
      <c r="F305" s="138"/>
      <c r="G305" s="137">
        <f t="shared" ref="G305:G308" si="59">E305*F305</f>
        <v>0</v>
      </c>
      <c r="H305" s="26"/>
      <c r="I305" s="18"/>
      <c r="J305" s="138"/>
      <c r="K305" s="145">
        <f t="shared" si="58"/>
        <v>0</v>
      </c>
      <c r="L305" s="18"/>
      <c r="M305" s="148"/>
      <c r="N305" s="18"/>
      <c r="O305" s="148"/>
      <c r="P305" s="18"/>
      <c r="Q305" s="148"/>
      <c r="R305" s="18"/>
      <c r="S305" s="148"/>
      <c r="T305" s="18"/>
      <c r="U305" s="150"/>
    </row>
    <row r="306" spans="1:22" ht="15" customHeight="1" x14ac:dyDescent="0.2">
      <c r="A306" s="78"/>
      <c r="B306" s="330"/>
      <c r="C306" s="80" t="s">
        <v>11</v>
      </c>
      <c r="D306" s="21"/>
      <c r="E306" s="22"/>
      <c r="F306" s="138"/>
      <c r="G306" s="139">
        <f t="shared" si="59"/>
        <v>0</v>
      </c>
      <c r="H306" s="26"/>
      <c r="I306" s="18"/>
      <c r="J306" s="138"/>
      <c r="K306" s="145">
        <f t="shared" si="58"/>
        <v>0</v>
      </c>
      <c r="L306" s="18"/>
      <c r="M306" s="148"/>
      <c r="N306" s="18"/>
      <c r="O306" s="148"/>
      <c r="P306" s="18"/>
      <c r="Q306" s="148"/>
      <c r="R306" s="18"/>
      <c r="S306" s="148"/>
      <c r="T306" s="18"/>
      <c r="U306" s="150"/>
    </row>
    <row r="307" spans="1:22" ht="15" customHeight="1" x14ac:dyDescent="0.2">
      <c r="A307" s="78"/>
      <c r="B307" s="330"/>
      <c r="C307" s="81" t="s">
        <v>12</v>
      </c>
      <c r="D307" s="23"/>
      <c r="E307" s="22"/>
      <c r="F307" s="138"/>
      <c r="G307" s="140">
        <f t="shared" si="59"/>
        <v>0</v>
      </c>
      <c r="H307" s="26"/>
      <c r="I307" s="18"/>
      <c r="J307" s="138"/>
      <c r="K307" s="145">
        <f t="shared" si="58"/>
        <v>0</v>
      </c>
      <c r="L307" s="18"/>
      <c r="M307" s="148"/>
      <c r="N307" s="18"/>
      <c r="O307" s="148"/>
      <c r="P307" s="18"/>
      <c r="Q307" s="148"/>
      <c r="R307" s="18"/>
      <c r="S307" s="148"/>
      <c r="T307" s="18"/>
      <c r="U307" s="150"/>
    </row>
    <row r="308" spans="1:22" ht="15" customHeight="1" thickBot="1" x14ac:dyDescent="0.25">
      <c r="A308" s="82"/>
      <c r="B308" s="331"/>
      <c r="C308" s="83" t="s">
        <v>13</v>
      </c>
      <c r="D308" s="24"/>
      <c r="E308" s="25"/>
      <c r="F308" s="141"/>
      <c r="G308" s="142">
        <f t="shared" si="59"/>
        <v>0</v>
      </c>
      <c r="H308" s="27"/>
      <c r="I308" s="28"/>
      <c r="J308" s="141"/>
      <c r="K308" s="146">
        <f t="shared" si="58"/>
        <v>0</v>
      </c>
      <c r="L308" s="29"/>
      <c r="M308" s="149"/>
      <c r="N308" s="29"/>
      <c r="O308" s="149"/>
      <c r="P308" s="29"/>
      <c r="Q308" s="149"/>
      <c r="R308" s="29"/>
      <c r="S308" s="149"/>
      <c r="T308" s="29"/>
      <c r="U308" s="151"/>
      <c r="V308" s="11" t="s">
        <v>8</v>
      </c>
    </row>
    <row r="309" spans="1:22" ht="13.5" thickBot="1" x14ac:dyDescent="0.25">
      <c r="A309" s="84"/>
      <c r="B309" s="87"/>
      <c r="C309" s="85"/>
      <c r="D309" s="86"/>
      <c r="E309" s="87"/>
      <c r="F309" s="143"/>
      <c r="G309" s="144">
        <f>SUM(G304:G308)</f>
        <v>0</v>
      </c>
      <c r="H309" s="89"/>
      <c r="I309" s="89"/>
      <c r="J309" s="90"/>
      <c r="K309" s="147">
        <f>SUM(K304:K308)</f>
        <v>0</v>
      </c>
      <c r="L309" s="89"/>
      <c r="M309" s="147">
        <f>SUM(M304:M308)</f>
        <v>0</v>
      </c>
      <c r="N309" s="89"/>
      <c r="O309" s="147">
        <f>SUM(O304:O308)</f>
        <v>0</v>
      </c>
      <c r="P309" s="89"/>
      <c r="Q309" s="147">
        <f>SUM(Q304:Q308)</f>
        <v>0</v>
      </c>
      <c r="R309" s="89"/>
      <c r="S309" s="147">
        <f>SUM(S304:S308)</f>
        <v>0</v>
      </c>
      <c r="T309" s="89"/>
      <c r="U309" s="152">
        <f>SUM(U304:U308)</f>
        <v>0</v>
      </c>
      <c r="V309" s="153">
        <f>U309-G309-K309-M309-O309-Q309-S309</f>
        <v>0</v>
      </c>
    </row>
    <row r="310" spans="1:22" ht="13.5" thickBot="1" x14ac:dyDescent="0.25"/>
    <row r="311" spans="1:22" ht="15.75" thickBot="1" x14ac:dyDescent="0.3">
      <c r="A311" s="275" t="s">
        <v>120</v>
      </c>
      <c r="B311" s="260"/>
      <c r="C311" s="260"/>
      <c r="D311" s="261"/>
      <c r="E311" s="262" t="s">
        <v>120</v>
      </c>
      <c r="F311" s="263"/>
      <c r="G311" s="263"/>
      <c r="H311" s="263"/>
      <c r="I311" s="263"/>
      <c r="J311" s="263"/>
      <c r="K311" s="263"/>
      <c r="L311" s="263"/>
      <c r="M311" s="263"/>
      <c r="N311" s="263"/>
      <c r="O311" s="263"/>
      <c r="P311" s="263"/>
      <c r="Q311" s="263"/>
      <c r="R311" s="263"/>
      <c r="S311" s="264"/>
      <c r="T311" s="265" t="s">
        <v>120</v>
      </c>
      <c r="U311" s="266"/>
      <c r="V311" s="31"/>
    </row>
    <row r="312" spans="1:22" ht="12.75" customHeight="1" x14ac:dyDescent="0.2">
      <c r="A312" s="256" t="s">
        <v>47</v>
      </c>
      <c r="B312" s="257"/>
      <c r="C312" s="257"/>
      <c r="D312" s="258"/>
      <c r="E312" s="267" t="s">
        <v>41</v>
      </c>
      <c r="F312" s="267"/>
      <c r="G312" s="268"/>
      <c r="H312" s="269" t="s">
        <v>15</v>
      </c>
      <c r="I312" s="270"/>
      <c r="J312" s="270"/>
      <c r="K312" s="271"/>
      <c r="L312" s="272" t="s">
        <v>48</v>
      </c>
      <c r="M312" s="273"/>
      <c r="N312" s="269" t="s">
        <v>122</v>
      </c>
      <c r="O312" s="271"/>
      <c r="P312" s="269" t="s">
        <v>17</v>
      </c>
      <c r="Q312" s="271"/>
      <c r="R312" s="269" t="s">
        <v>18</v>
      </c>
      <c r="S312" s="271"/>
      <c r="T312" s="269" t="s">
        <v>7</v>
      </c>
      <c r="U312" s="274"/>
      <c r="V312" s="209"/>
    </row>
    <row r="313" spans="1:22" x14ac:dyDescent="0.2">
      <c r="A313" s="68"/>
      <c r="B313" s="135" t="s">
        <v>125</v>
      </c>
      <c r="C313" s="69"/>
      <c r="D313" s="70"/>
      <c r="E313" s="71" t="s">
        <v>45</v>
      </c>
      <c r="F313" s="71" t="s">
        <v>63</v>
      </c>
      <c r="G313" s="72" t="s">
        <v>22</v>
      </c>
      <c r="H313" s="71" t="s">
        <v>45</v>
      </c>
      <c r="I313" s="73" t="s">
        <v>23</v>
      </c>
      <c r="J313" s="71" t="s">
        <v>62</v>
      </c>
      <c r="K313" s="74" t="s">
        <v>22</v>
      </c>
      <c r="L313" s="75" t="s">
        <v>24</v>
      </c>
      <c r="M313" s="76" t="s">
        <v>6</v>
      </c>
      <c r="N313" s="73" t="s">
        <v>24</v>
      </c>
      <c r="O313" s="74" t="s">
        <v>6</v>
      </c>
      <c r="P313" s="73" t="s">
        <v>24</v>
      </c>
      <c r="Q313" s="74" t="s">
        <v>6</v>
      </c>
      <c r="R313" s="73" t="s">
        <v>24</v>
      </c>
      <c r="S313" s="74" t="s">
        <v>6</v>
      </c>
      <c r="T313" s="73" t="s">
        <v>24</v>
      </c>
      <c r="U313" s="77" t="s">
        <v>25</v>
      </c>
    </row>
    <row r="314" spans="1:22" ht="15" customHeight="1" x14ac:dyDescent="0.2">
      <c r="A314" s="78"/>
      <c r="B314" s="329"/>
      <c r="C314" s="79" t="s">
        <v>9</v>
      </c>
      <c r="D314" s="19"/>
      <c r="E314" s="20"/>
      <c r="F314" s="136"/>
      <c r="G314" s="137">
        <f>E314*F314</f>
        <v>0</v>
      </c>
      <c r="H314" s="26"/>
      <c r="I314" s="18"/>
      <c r="J314" s="138"/>
      <c r="K314" s="145">
        <f t="shared" ref="K314:K318" si="60">H314*J314</f>
        <v>0</v>
      </c>
      <c r="L314" s="18"/>
      <c r="M314" s="148"/>
      <c r="N314" s="18"/>
      <c r="O314" s="148"/>
      <c r="P314" s="18"/>
      <c r="Q314" s="148"/>
      <c r="R314" s="170" t="s">
        <v>141</v>
      </c>
      <c r="S314" s="148"/>
      <c r="T314" s="18"/>
      <c r="U314" s="150"/>
    </row>
    <row r="315" spans="1:22" ht="15" customHeight="1" x14ac:dyDescent="0.2">
      <c r="A315" s="78"/>
      <c r="B315" s="330"/>
      <c r="C315" s="79" t="s">
        <v>10</v>
      </c>
      <c r="D315" s="21"/>
      <c r="E315" s="20"/>
      <c r="F315" s="138"/>
      <c r="G315" s="137">
        <f t="shared" ref="G315:G318" si="61">E315*F315</f>
        <v>0</v>
      </c>
      <c r="H315" s="26"/>
      <c r="I315" s="18"/>
      <c r="J315" s="138"/>
      <c r="K315" s="145">
        <f t="shared" si="60"/>
        <v>0</v>
      </c>
      <c r="L315" s="18"/>
      <c r="M315" s="148"/>
      <c r="N315" s="18"/>
      <c r="O315" s="148"/>
      <c r="P315" s="18"/>
      <c r="Q315" s="148"/>
      <c r="R315" s="18"/>
      <c r="S315" s="148"/>
      <c r="T315" s="18"/>
      <c r="U315" s="150"/>
    </row>
    <row r="316" spans="1:22" ht="15" customHeight="1" x14ac:dyDescent="0.2">
      <c r="A316" s="78"/>
      <c r="B316" s="330"/>
      <c r="C316" s="80" t="s">
        <v>11</v>
      </c>
      <c r="D316" s="21"/>
      <c r="E316" s="22"/>
      <c r="F316" s="138"/>
      <c r="G316" s="139">
        <f t="shared" si="61"/>
        <v>0</v>
      </c>
      <c r="H316" s="26"/>
      <c r="I316" s="18"/>
      <c r="J316" s="138"/>
      <c r="K316" s="145">
        <f t="shared" si="60"/>
        <v>0</v>
      </c>
      <c r="L316" s="18"/>
      <c r="M316" s="148"/>
      <c r="N316" s="18"/>
      <c r="O316" s="148"/>
      <c r="P316" s="18"/>
      <c r="Q316" s="148"/>
      <c r="R316" s="18"/>
      <c r="S316" s="148"/>
      <c r="T316" s="18"/>
      <c r="U316" s="150"/>
    </row>
    <row r="317" spans="1:22" ht="15" customHeight="1" x14ac:dyDescent="0.2">
      <c r="A317" s="78"/>
      <c r="B317" s="330"/>
      <c r="C317" s="81" t="s">
        <v>12</v>
      </c>
      <c r="D317" s="23"/>
      <c r="E317" s="22"/>
      <c r="F317" s="138"/>
      <c r="G317" s="140">
        <f t="shared" si="61"/>
        <v>0</v>
      </c>
      <c r="H317" s="26"/>
      <c r="I317" s="18"/>
      <c r="J317" s="138"/>
      <c r="K317" s="145">
        <f t="shared" si="60"/>
        <v>0</v>
      </c>
      <c r="L317" s="18"/>
      <c r="M317" s="148"/>
      <c r="N317" s="18"/>
      <c r="O317" s="148"/>
      <c r="P317" s="18"/>
      <c r="Q317" s="148"/>
      <c r="R317" s="18"/>
      <c r="S317" s="148"/>
      <c r="T317" s="18"/>
      <c r="U317" s="150"/>
    </row>
    <row r="318" spans="1:22" ht="15" customHeight="1" thickBot="1" x14ac:dyDescent="0.25">
      <c r="A318" s="82"/>
      <c r="B318" s="331"/>
      <c r="C318" s="83" t="s">
        <v>13</v>
      </c>
      <c r="D318" s="24"/>
      <c r="E318" s="25"/>
      <c r="F318" s="141"/>
      <c r="G318" s="142">
        <f t="shared" si="61"/>
        <v>0</v>
      </c>
      <c r="H318" s="27"/>
      <c r="I318" s="28"/>
      <c r="J318" s="141"/>
      <c r="K318" s="146">
        <f t="shared" si="60"/>
        <v>0</v>
      </c>
      <c r="L318" s="29"/>
      <c r="M318" s="149"/>
      <c r="N318" s="29"/>
      <c r="O318" s="149"/>
      <c r="P318" s="29"/>
      <c r="Q318" s="149"/>
      <c r="R318" s="29"/>
      <c r="S318" s="149"/>
      <c r="T318" s="29"/>
      <c r="U318" s="151"/>
      <c r="V318" s="11" t="s">
        <v>8</v>
      </c>
    </row>
    <row r="319" spans="1:22" ht="13.5" thickBot="1" x14ac:dyDescent="0.25">
      <c r="A319" s="84"/>
      <c r="B319" s="87"/>
      <c r="C319" s="85"/>
      <c r="D319" s="86"/>
      <c r="E319" s="87"/>
      <c r="F319" s="143"/>
      <c r="G319" s="144">
        <f>SUM(G314:G318)</f>
        <v>0</v>
      </c>
      <c r="H319" s="89"/>
      <c r="I319" s="89"/>
      <c r="J319" s="90"/>
      <c r="K319" s="147">
        <f>SUM(K314:K318)</f>
        <v>0</v>
      </c>
      <c r="L319" s="89"/>
      <c r="M319" s="147">
        <f>SUM(M314:M318)</f>
        <v>0</v>
      </c>
      <c r="N319" s="89"/>
      <c r="O319" s="147">
        <f>SUM(O314:O318)</f>
        <v>0</v>
      </c>
      <c r="P319" s="89"/>
      <c r="Q319" s="147">
        <f>SUM(Q314:Q318)</f>
        <v>0</v>
      </c>
      <c r="R319" s="89"/>
      <c r="S319" s="147">
        <f>SUM(S314:S318)</f>
        <v>0</v>
      </c>
      <c r="T319" s="89"/>
      <c r="U319" s="152">
        <f>SUM(U314:U318)</f>
        <v>0</v>
      </c>
      <c r="V319" s="153">
        <f>U319-G319-K319-M319-O319-Q319-S319</f>
        <v>0</v>
      </c>
    </row>
  </sheetData>
  <sheetProtection algorithmName="SHA-512" hashValue="pqEW5DLGSMx0GquPqawF2m6yCYIg/5/zA5/ia1Byn8kuJDmEIuQ+cq0i5ZXaEl5thm/QjlcQHJrPlMoflYvHfA==" saltValue="C9CmdO44XdFLLtpycCXOSg==" spinCount="100000" sheet="1" objects="1" scenarios="1"/>
  <mergeCells count="37">
    <mergeCell ref="L8:M9"/>
    <mergeCell ref="H8:J9"/>
    <mergeCell ref="E8:G9"/>
    <mergeCell ref="N8:O9"/>
    <mergeCell ref="P8:Q9"/>
    <mergeCell ref="R8:S9"/>
    <mergeCell ref="T8:U9"/>
    <mergeCell ref="B124:B128"/>
    <mergeCell ref="B134:B138"/>
    <mergeCell ref="B304:B308"/>
    <mergeCell ref="B294:B298"/>
    <mergeCell ref="B284:B288"/>
    <mergeCell ref="B274:B278"/>
    <mergeCell ref="B264:B268"/>
    <mergeCell ref="B74:B78"/>
    <mergeCell ref="B84:B88"/>
    <mergeCell ref="B94:B98"/>
    <mergeCell ref="B104:B108"/>
    <mergeCell ref="B114:B118"/>
    <mergeCell ref="B54:B58"/>
    <mergeCell ref="B24:B28"/>
    <mergeCell ref="B34:B38"/>
    <mergeCell ref="B44:B48"/>
    <mergeCell ref="B64:B68"/>
    <mergeCell ref="B314:B318"/>
    <mergeCell ref="B144:B148"/>
    <mergeCell ref="B154:B158"/>
    <mergeCell ref="B164:B168"/>
    <mergeCell ref="B174:B178"/>
    <mergeCell ref="B184:B188"/>
    <mergeCell ref="B194:B198"/>
    <mergeCell ref="B204:B208"/>
    <mergeCell ref="B214:B218"/>
    <mergeCell ref="B224:B228"/>
    <mergeCell ref="B254:B258"/>
    <mergeCell ref="B244:B248"/>
    <mergeCell ref="B234:B238"/>
  </mergeCells>
  <phoneticPr fontId="2" type="noConversion"/>
  <conditionalFormatting sqref="B24:B28">
    <cfRule type="containsText" dxfId="107" priority="105" operator="containsText" text="Österreich">
      <formula>NOT(ISERROR(SEARCH("Österreich",B24)))</formula>
    </cfRule>
    <cfRule type="containsText" dxfId="106" priority="223" operator="containsText" text="Ausland">
      <formula>NOT(ISERROR(SEARCH("Ausland",B24)))</formula>
    </cfRule>
    <cfRule type="containsBlanks" dxfId="105" priority="224">
      <formula>LEN(TRIM(B24))=0</formula>
    </cfRule>
  </conditionalFormatting>
  <conditionalFormatting sqref="B34:B38">
    <cfRule type="containsBlanks" dxfId="104" priority="104">
      <formula>LEN(TRIM(B34))=0</formula>
    </cfRule>
    <cfRule type="containsText" dxfId="103" priority="103" operator="containsText" text="Ausland">
      <formula>NOT(ISERROR(SEARCH("Ausland",B34)))</formula>
    </cfRule>
    <cfRule type="containsText" dxfId="102" priority="102" operator="containsText" text="Österreich">
      <formula>NOT(ISERROR(SEARCH("Österreich",B34)))</formula>
    </cfRule>
  </conditionalFormatting>
  <conditionalFormatting sqref="B44:B48">
    <cfRule type="containsText" dxfId="101" priority="86" operator="containsText" text="Ausland">
      <formula>NOT(ISERROR(SEARCH("Ausland",B44)))</formula>
    </cfRule>
    <cfRule type="containsBlanks" dxfId="100" priority="87">
      <formula>LEN(TRIM(B44))=0</formula>
    </cfRule>
    <cfRule type="containsText" dxfId="99" priority="85" operator="containsText" text="Österreich">
      <formula>NOT(ISERROR(SEARCH("Österreich",B44)))</formula>
    </cfRule>
  </conditionalFormatting>
  <conditionalFormatting sqref="B54:B58">
    <cfRule type="containsText" dxfId="98" priority="82" operator="containsText" text="Österreich">
      <formula>NOT(ISERROR(SEARCH("Österreich",B54)))</formula>
    </cfRule>
    <cfRule type="containsBlanks" dxfId="97" priority="84">
      <formula>LEN(TRIM(B54))=0</formula>
    </cfRule>
    <cfRule type="containsText" dxfId="96" priority="83" operator="containsText" text="Ausland">
      <formula>NOT(ISERROR(SEARCH("Ausland",B54)))</formula>
    </cfRule>
  </conditionalFormatting>
  <conditionalFormatting sqref="B64:B68">
    <cfRule type="containsBlanks" dxfId="95" priority="81">
      <formula>LEN(TRIM(B64))=0</formula>
    </cfRule>
    <cfRule type="containsText" dxfId="94" priority="80" operator="containsText" text="Ausland">
      <formula>NOT(ISERROR(SEARCH("Ausland",B64)))</formula>
    </cfRule>
    <cfRule type="containsText" dxfId="93" priority="79" operator="containsText" text="Österreich">
      <formula>NOT(ISERROR(SEARCH("Österreich",B64)))</formula>
    </cfRule>
  </conditionalFormatting>
  <conditionalFormatting sqref="B74:B78">
    <cfRule type="containsBlanks" dxfId="92" priority="78">
      <formula>LEN(TRIM(B74))=0</formula>
    </cfRule>
    <cfRule type="containsText" dxfId="91" priority="77" operator="containsText" text="Ausland">
      <formula>NOT(ISERROR(SEARCH("Ausland",B74)))</formula>
    </cfRule>
    <cfRule type="containsText" dxfId="90" priority="76" operator="containsText" text="Österreich">
      <formula>NOT(ISERROR(SEARCH("Österreich",B74)))</formula>
    </cfRule>
  </conditionalFormatting>
  <conditionalFormatting sqref="B84:B88">
    <cfRule type="containsBlanks" dxfId="89" priority="75">
      <formula>LEN(TRIM(B84))=0</formula>
    </cfRule>
    <cfRule type="containsText" dxfId="88" priority="74" operator="containsText" text="Ausland">
      <formula>NOT(ISERROR(SEARCH("Ausland",B84)))</formula>
    </cfRule>
    <cfRule type="containsText" dxfId="87" priority="73" operator="containsText" text="Österreich">
      <formula>NOT(ISERROR(SEARCH("Österreich",B84)))</formula>
    </cfRule>
  </conditionalFormatting>
  <conditionalFormatting sqref="B94:B98">
    <cfRule type="containsText" dxfId="86" priority="68" operator="containsText" text="Ausland">
      <formula>NOT(ISERROR(SEARCH("Ausland",B94)))</formula>
    </cfRule>
    <cfRule type="containsBlanks" dxfId="85" priority="69">
      <formula>LEN(TRIM(B94))=0</formula>
    </cfRule>
    <cfRule type="containsText" dxfId="84" priority="67" operator="containsText" text="Österreich">
      <formula>NOT(ISERROR(SEARCH("Österreich",B94)))</formula>
    </cfRule>
  </conditionalFormatting>
  <conditionalFormatting sqref="B104:B108">
    <cfRule type="containsBlanks" dxfId="83" priority="66">
      <formula>LEN(TRIM(B104))=0</formula>
    </cfRule>
    <cfRule type="containsText" dxfId="82" priority="65" operator="containsText" text="Ausland">
      <formula>NOT(ISERROR(SEARCH("Ausland",B104)))</formula>
    </cfRule>
    <cfRule type="containsText" dxfId="81" priority="64" operator="containsText" text="Österreich">
      <formula>NOT(ISERROR(SEARCH("Österreich",B104)))</formula>
    </cfRule>
  </conditionalFormatting>
  <conditionalFormatting sqref="B114:B118">
    <cfRule type="containsBlanks" dxfId="80" priority="63">
      <formula>LEN(TRIM(B114))=0</formula>
    </cfRule>
    <cfRule type="containsText" dxfId="79" priority="62" operator="containsText" text="Ausland">
      <formula>NOT(ISERROR(SEARCH("Ausland",B114)))</formula>
    </cfRule>
    <cfRule type="containsText" dxfId="78" priority="61" operator="containsText" text="Österreich">
      <formula>NOT(ISERROR(SEARCH("Österreich",B114)))</formula>
    </cfRule>
  </conditionalFormatting>
  <conditionalFormatting sqref="B124:B128">
    <cfRule type="containsBlanks" dxfId="77" priority="60">
      <formula>LEN(TRIM(B124))=0</formula>
    </cfRule>
    <cfRule type="containsText" dxfId="76" priority="59" operator="containsText" text="Ausland">
      <formula>NOT(ISERROR(SEARCH("Ausland",B124)))</formula>
    </cfRule>
    <cfRule type="containsText" dxfId="75" priority="58" operator="containsText" text="Österreich">
      <formula>NOT(ISERROR(SEARCH("Österreich",B124)))</formula>
    </cfRule>
  </conditionalFormatting>
  <conditionalFormatting sqref="B134:B138">
    <cfRule type="containsBlanks" dxfId="74" priority="57">
      <formula>LEN(TRIM(B134))=0</formula>
    </cfRule>
    <cfRule type="containsText" dxfId="73" priority="56" operator="containsText" text="Ausland">
      <formula>NOT(ISERROR(SEARCH("Ausland",B134)))</formula>
    </cfRule>
    <cfRule type="containsText" dxfId="72" priority="55" operator="containsText" text="Österreich">
      <formula>NOT(ISERROR(SEARCH("Österreich",B134)))</formula>
    </cfRule>
  </conditionalFormatting>
  <conditionalFormatting sqref="B144:B148">
    <cfRule type="containsBlanks" dxfId="71" priority="54">
      <formula>LEN(TRIM(B144))=0</formula>
    </cfRule>
    <cfRule type="containsText" dxfId="70" priority="53" operator="containsText" text="Ausland">
      <formula>NOT(ISERROR(SEARCH("Ausland",B144)))</formula>
    </cfRule>
    <cfRule type="containsText" dxfId="69" priority="52" operator="containsText" text="Österreich">
      <formula>NOT(ISERROR(SEARCH("Österreich",B144)))</formula>
    </cfRule>
  </conditionalFormatting>
  <conditionalFormatting sqref="B154:B158">
    <cfRule type="containsText" dxfId="68" priority="50" operator="containsText" text="Ausland">
      <formula>NOT(ISERROR(SEARCH("Ausland",B154)))</formula>
    </cfRule>
    <cfRule type="containsText" dxfId="67" priority="49" operator="containsText" text="Österreich">
      <formula>NOT(ISERROR(SEARCH("Österreich",B154)))</formula>
    </cfRule>
    <cfRule type="containsBlanks" dxfId="66" priority="51">
      <formula>LEN(TRIM(B154))=0</formula>
    </cfRule>
  </conditionalFormatting>
  <conditionalFormatting sqref="B164:B168">
    <cfRule type="containsText" dxfId="65" priority="46" operator="containsText" text="Österreich">
      <formula>NOT(ISERROR(SEARCH("Österreich",B164)))</formula>
    </cfRule>
    <cfRule type="containsText" dxfId="64" priority="47" operator="containsText" text="Ausland">
      <formula>NOT(ISERROR(SEARCH("Ausland",B164)))</formula>
    </cfRule>
    <cfRule type="containsBlanks" dxfId="63" priority="48">
      <formula>LEN(TRIM(B164))=0</formula>
    </cfRule>
  </conditionalFormatting>
  <conditionalFormatting sqref="B174:B178">
    <cfRule type="containsText" dxfId="62" priority="43" operator="containsText" text="Österreich">
      <formula>NOT(ISERROR(SEARCH("Österreich",B174)))</formula>
    </cfRule>
    <cfRule type="containsBlanks" dxfId="61" priority="45">
      <formula>LEN(TRIM(B174))=0</formula>
    </cfRule>
    <cfRule type="containsText" dxfId="60" priority="44" operator="containsText" text="Ausland">
      <formula>NOT(ISERROR(SEARCH("Ausland",B174)))</formula>
    </cfRule>
  </conditionalFormatting>
  <conditionalFormatting sqref="B184:B188">
    <cfRule type="containsBlanks" dxfId="59" priority="42">
      <formula>LEN(TRIM(B184))=0</formula>
    </cfRule>
    <cfRule type="containsText" dxfId="58" priority="41" operator="containsText" text="Ausland">
      <formula>NOT(ISERROR(SEARCH("Ausland",B184)))</formula>
    </cfRule>
    <cfRule type="containsText" dxfId="57" priority="40" operator="containsText" text="Österreich">
      <formula>NOT(ISERROR(SEARCH("Österreich",B184)))</formula>
    </cfRule>
  </conditionalFormatting>
  <conditionalFormatting sqref="B194:B198">
    <cfRule type="containsText" dxfId="56" priority="38" operator="containsText" text="Ausland">
      <formula>NOT(ISERROR(SEARCH("Ausland",B194)))</formula>
    </cfRule>
    <cfRule type="containsBlanks" dxfId="55" priority="39">
      <formula>LEN(TRIM(B194))=0</formula>
    </cfRule>
    <cfRule type="containsText" dxfId="54" priority="37" operator="containsText" text="Österreich">
      <formula>NOT(ISERROR(SEARCH("Österreich",B194)))</formula>
    </cfRule>
  </conditionalFormatting>
  <conditionalFormatting sqref="B204:B208">
    <cfRule type="containsText" dxfId="53" priority="35" operator="containsText" text="Ausland">
      <formula>NOT(ISERROR(SEARCH("Ausland",B204)))</formula>
    </cfRule>
    <cfRule type="containsBlanks" dxfId="52" priority="36">
      <formula>LEN(TRIM(B204))=0</formula>
    </cfRule>
    <cfRule type="containsText" dxfId="51" priority="34" operator="containsText" text="Österreich">
      <formula>NOT(ISERROR(SEARCH("Österreich",B204)))</formula>
    </cfRule>
  </conditionalFormatting>
  <conditionalFormatting sqref="B214:B218">
    <cfRule type="containsBlanks" dxfId="50" priority="33">
      <formula>LEN(TRIM(B214))=0</formula>
    </cfRule>
    <cfRule type="containsText" dxfId="49" priority="32" operator="containsText" text="Ausland">
      <formula>NOT(ISERROR(SEARCH("Ausland",B214)))</formula>
    </cfRule>
    <cfRule type="containsText" dxfId="48" priority="31" operator="containsText" text="Österreich">
      <formula>NOT(ISERROR(SEARCH("Österreich",B214)))</formula>
    </cfRule>
  </conditionalFormatting>
  <conditionalFormatting sqref="B224:B228">
    <cfRule type="containsBlanks" dxfId="47" priority="30">
      <formula>LEN(TRIM(B224))=0</formula>
    </cfRule>
    <cfRule type="containsText" dxfId="46" priority="29" operator="containsText" text="Ausland">
      <formula>NOT(ISERROR(SEARCH("Ausland",B224)))</formula>
    </cfRule>
    <cfRule type="containsText" dxfId="45" priority="28" operator="containsText" text="Österreich">
      <formula>NOT(ISERROR(SEARCH("Österreich",B224)))</formula>
    </cfRule>
  </conditionalFormatting>
  <conditionalFormatting sqref="B234:B238">
    <cfRule type="containsBlanks" dxfId="44" priority="27">
      <formula>LEN(TRIM(B234))=0</formula>
    </cfRule>
    <cfRule type="containsText" dxfId="43" priority="26" operator="containsText" text="Ausland">
      <formula>NOT(ISERROR(SEARCH("Ausland",B234)))</formula>
    </cfRule>
    <cfRule type="containsText" dxfId="42" priority="25" operator="containsText" text="Österreich">
      <formula>NOT(ISERROR(SEARCH("Österreich",B234)))</formula>
    </cfRule>
  </conditionalFormatting>
  <conditionalFormatting sqref="B244:B248">
    <cfRule type="containsText" dxfId="41" priority="23" operator="containsText" text="Ausland">
      <formula>NOT(ISERROR(SEARCH("Ausland",B244)))</formula>
    </cfRule>
    <cfRule type="containsBlanks" dxfId="40" priority="24">
      <formula>LEN(TRIM(B244))=0</formula>
    </cfRule>
    <cfRule type="containsText" dxfId="39" priority="22" operator="containsText" text="Österreich">
      <formula>NOT(ISERROR(SEARCH("Österreich",B244)))</formula>
    </cfRule>
  </conditionalFormatting>
  <conditionalFormatting sqref="B254:B258">
    <cfRule type="containsBlanks" dxfId="38" priority="21">
      <formula>LEN(TRIM(B254))=0</formula>
    </cfRule>
    <cfRule type="containsText" dxfId="37" priority="20" operator="containsText" text="Ausland">
      <formula>NOT(ISERROR(SEARCH("Ausland",B254)))</formula>
    </cfRule>
    <cfRule type="containsText" dxfId="36" priority="19" operator="containsText" text="Österreich">
      <formula>NOT(ISERROR(SEARCH("Österreich",B254)))</formula>
    </cfRule>
  </conditionalFormatting>
  <conditionalFormatting sqref="B264:B268">
    <cfRule type="containsBlanks" dxfId="35" priority="18">
      <formula>LEN(TRIM(B264))=0</formula>
    </cfRule>
    <cfRule type="containsText" dxfId="34" priority="17" operator="containsText" text="Ausland">
      <formula>NOT(ISERROR(SEARCH("Ausland",B264)))</formula>
    </cfRule>
    <cfRule type="containsText" dxfId="33" priority="16" operator="containsText" text="Österreich">
      <formula>NOT(ISERROR(SEARCH("Österreich",B264)))</formula>
    </cfRule>
  </conditionalFormatting>
  <conditionalFormatting sqref="B274:B278">
    <cfRule type="containsBlanks" dxfId="32" priority="15">
      <formula>LEN(TRIM(B274))=0</formula>
    </cfRule>
    <cfRule type="containsText" dxfId="31" priority="14" operator="containsText" text="Ausland">
      <formula>NOT(ISERROR(SEARCH("Ausland",B274)))</formula>
    </cfRule>
    <cfRule type="containsText" dxfId="30" priority="13" operator="containsText" text="Österreich">
      <formula>NOT(ISERROR(SEARCH("Österreich",B274)))</formula>
    </cfRule>
  </conditionalFormatting>
  <conditionalFormatting sqref="B284:B288">
    <cfRule type="containsBlanks" dxfId="29" priority="12">
      <formula>LEN(TRIM(B284))=0</formula>
    </cfRule>
    <cfRule type="containsText" dxfId="28" priority="11" operator="containsText" text="Ausland">
      <formula>NOT(ISERROR(SEARCH("Ausland",B284)))</formula>
    </cfRule>
    <cfRule type="containsText" dxfId="27" priority="10" operator="containsText" text="Österreich">
      <formula>NOT(ISERROR(SEARCH("Österreich",B284)))</formula>
    </cfRule>
  </conditionalFormatting>
  <conditionalFormatting sqref="B294:B298">
    <cfRule type="containsBlanks" dxfId="26" priority="9">
      <formula>LEN(TRIM(B294))=0</formula>
    </cfRule>
    <cfRule type="containsText" dxfId="25" priority="8" operator="containsText" text="Ausland">
      <formula>NOT(ISERROR(SEARCH("Ausland",B294)))</formula>
    </cfRule>
    <cfRule type="containsText" dxfId="24" priority="7" operator="containsText" text="Österreich">
      <formula>NOT(ISERROR(SEARCH("Österreich",B294)))</formula>
    </cfRule>
  </conditionalFormatting>
  <conditionalFormatting sqref="B304:B308">
    <cfRule type="containsBlanks" dxfId="23" priority="6">
      <formula>LEN(TRIM(B304))=0</formula>
    </cfRule>
    <cfRule type="containsText" dxfId="22" priority="5" operator="containsText" text="Ausland">
      <formula>NOT(ISERROR(SEARCH("Ausland",B304)))</formula>
    </cfRule>
    <cfRule type="containsText" dxfId="21" priority="4" operator="containsText" text="Österreich">
      <formula>NOT(ISERROR(SEARCH("Österreich",B304)))</formula>
    </cfRule>
  </conditionalFormatting>
  <conditionalFormatting sqref="B314:B318">
    <cfRule type="containsText" dxfId="20" priority="2" operator="containsText" text="Ausland">
      <formula>NOT(ISERROR(SEARCH("Ausland",B314)))</formula>
    </cfRule>
    <cfRule type="containsBlanks" dxfId="19" priority="3">
      <formula>LEN(TRIM(B314))=0</formula>
    </cfRule>
    <cfRule type="containsText" dxfId="18" priority="1" operator="containsText" text="Österreich">
      <formula>NOT(ISERROR(SEARCH("Österreich",B314)))</formula>
    </cfRule>
  </conditionalFormatting>
  <dataValidations xWindow="241" yWindow="636" count="55">
    <dataValidation type="whole" allowBlank="1" showInputMessage="1" showErrorMessage="1" sqref="U50 O30 J39:J40 K30 N49 M120:O120 K120 R119 J119:J120 Q30 R29:R30 Q40:S40 U40 U60 N39 M50:O50 K50 M40:O40 K40 S30 N59 M60:O60 K60 Q120:S120 J69:J70 U70 N69 U80 N79 M80:O80 K80 J29:J30 R39 M90:O90 K90 M100:O100 K100 R99 J99:J100 U30 M110:O110 K110 R109 J109:J110 Q110:S110 Q100:S100 R89 J89:J90 Q90:S90 R79 M70:O70 K70 R69 R59 R49 M130:O130 K130 R129 J129:J130 Q130:S130 M11:M19 F11:G19 J11:K19 O11:O19 N189 U11:U19 N15:N19 M140:O140 K140 R139 J139:J140 Q140:S140 M150:O150 K150 R149 J149:J150 Q150:S150 M160:O160 K160 R159 J159:J160 Q160:S160 M170:O170 K170 R169 J169:J170 Q170:S170 J59:J60 Q60:S60 R319 J319 N319 M180:O180 K180 R179 J179:J180 Q180:S180 U180 N179 R199 J199 N199 U170 U160 N169 N159 R209 R219 J209 J219 N209 N219 U150 N149 R229 J229 N229 U140 U130 N139 N129 R239 R249 J239 J249 N239 N249 U120 U110 U100 U90 J79:J80 Q70:S70 N119 N109 N99 N89 Q80:S80 R309 R259 R269 R279 R289 R299 J309 J259 J269 J279 J289 J299 N309 N259 N269 N279 N289 N299 M30 N29:N30 J49:J50 Q50:S50 R189 J189 Q11:Q19 S11:S19 R12:R19" xr:uid="{DDC09017-8D40-40C6-8889-DF7C4CA640E7}">
      <formula1>1</formula1>
      <formula2>10000</formula2>
    </dataValidation>
    <dataValidation type="date" allowBlank="1" showInputMessage="1" showErrorMessage="1" sqref="D10" xr:uid="{F4B81E41-9B39-493B-B40F-2CBA967F50EA}">
      <formula1>44562</formula1>
      <formula2>48214</formula2>
    </dataValidation>
    <dataValidation type="whole" allowBlank="1" showInputMessage="1" showErrorMessage="1" errorTitle="Zahlenfeld" error="Bitte hier eine ganze Zahl eingeben" promptTitle="Gage | Anzahl der Musiker:innen" prompt="Bitte tragen Sie hier ein wieviele Bandmitglieder jeweils Gagen in welcher Höhe erhalten sollen" sqref="E24 E174 E34 E314 E44 E54 E144 E64 E94 E84 E114 E74 E104 E124 E134 E304 E154 E194 E184 E204 E224 E234 E244 E254 E264 E274 E284 E294 E164 E214" xr:uid="{FAA068A8-A9C3-488A-BA7A-587AF5A95D5D}">
      <formula1>1</formula1>
      <formula2>100</formula2>
    </dataValidation>
    <dataValidation type="custom" allowBlank="1" showInputMessage="1" showErrorMessage="1" errorTitle="Textfeld" error="Bitte hier nur Text eingeben" sqref="I124:I125 L124:L125 P124:P125 N124:N125 R125 I24:I25 L24:L25 P24:P25 I304:I305 N24:N25 I264:I265 I274:I275 I284:I285 I294:I295 R25 I114:I115 L114:L115 P114:P115 N114:N115 R115 I104:I105 L104:L105 P104:P105 N104:N105 R105 I94:I95 L94:L95 P94:P95 N94:N95 R95 I84:I85 L84:L85 P84:P85 N84:N85 R85 I74:I75 L74:L75 P74:P75 N74:N75 R75 I64:I65 L64:L65 P64:P65 N64:N65 R65 I54:I55 L54:L55 P54:P55 N54:N55 R55 I44:I45 L44:L45 P44:P45 N44:N45 R45 I154:I155 L154:L155 P154:P155 N154:N155 I34:I35 I134:I135 L134:L135 P134:P135 N134:N135 R135 I144:I145 L144:L145 P144:P145 N144:N145 R145 R155 L34:L35 P34:P35 N34:N35 R35 I164:I165 L164:L165 P164:P165 N164:N165 R165 I314:I315 L314:L315 P314:P315 N314:N315 R315 I174:I175 L174:L175 P174:P175 N174:N175 R175 I194:I195 L194:L195 P194:P195 N194:N195 R195 I204:I205 I214:I215 L204:L205 L214:L215 P204:P205 P214:P215 N204:N205 N214:N215 R205 R215 I224:I225 L224:L225 P224:P225 N224:N225 R225 I234:I235 I244:I245 L234:L235 L244:L245 P234:P235 P244:P245 N234:N235 N244:N245 R235 R245 I254:I255 L264:L265 L274:L275 L284:L285 L294:L295 L304:L305 L254:L255 P264:P265 P274:P275 P284:P285 P294:P295 P304:P305 P254:P255 N264:N265 N274:N275 N284:N285 N294:N295 N304:N305 N254:N255 R265 R275 R285 R295 R305 R255 I184:I185 L184:L185 P184:P185 N184:N185 R185" xr:uid="{120B7007-AF99-4B94-917F-E024FB86F433}">
      <formula1>ISTEXT(I24:I28)</formula1>
    </dataValidation>
    <dataValidation type="whole" allowBlank="1" showInputMessage="1" showErrorMessage="1" errorTitle="Zahlenfeld" error="Bitte hier nur ganze Zahlen eingeben" promptTitle="Höhe der Gage" prompt="Bitte hier eintragen wie hoch die Gage der jeweiligen Musiker:innen sein soll" sqref="F159:F160 F29:F30 F129:F130 F309 F79:F80 F39:F40 F119:F120 F49:F50 F99:F100 F59:F60 F109:F110 F69:F70 F89:F90 F139:F140 F149:F150 F169:F170 F319 F179:F180 F199 F209 F219 F229 F239 F249 F259 F269 F279 F289 F299 F189" xr:uid="{24856AE3-9B3E-45F8-B18C-6A42A32D3878}">
      <formula1>1</formula1>
      <formula2>1000</formula2>
    </dataValidation>
    <dataValidation type="custom" allowBlank="1" showInputMessage="1" showErrorMessage="1" errorTitle="Textfeld" error="Bitte hier nur Text eingeben" promptTitle="VA location" prompt="Veranstaltungstätte" sqref="D316 D36 D136 D306 D26 D76 D86 D96 D106 D116 D126 D146 D156 D166 D46 D176 D186 D196 D206 D216 D226 D236 D246 D256 D266 D276 D286 D296 D56" xr:uid="{DF96F1BE-B6BC-404A-84F4-2C4814B2A54A}">
      <formula1>ISTEXT(D26)</formula1>
    </dataValidation>
    <dataValidation type="whole" allowBlank="1" showInputMessage="1" showErrorMessage="1" errorTitle="Zahlenfeld" error="Bitte hier eine ganze Zahl eingeben" sqref="E25 E175 E35 E315 E45 E55 E75 E65 E95 E85 E115 E105 E135 E125 E155 E305 E185 E195 E145 E205 E225 E235 E245 E255 E265 E275 E285 E295 E165 E215" xr:uid="{CAB253DC-E09C-4EE0-ACA5-B58EE53635BB}">
      <formula1>1</formula1>
      <formula2>100</formula2>
    </dataValidation>
    <dataValidation type="whole" allowBlank="1" showInputMessage="1" showErrorMessage="1" errorTitle="Zahlenfeld" error="Bitt hier eine ganze Zahl eingeben" sqref="E26:E28 E176:E178 E36:E38 E46:E48 E66:E68 E56:E58 E76:E78 E86:E88 E96:E98 E106:E108 E116:E118 E126:E128 E136:E138 E146:E148 E156:E158 E166:E168 E186:E188 E196:E198 E316:E318 E206:E208 E226:E228 E236:E238 E246:E248 E256:E258 E266:E268 E276:E278 E286:E288 E296:E298 E306:E308 E216:E218" xr:uid="{7868BD2C-7E38-4910-AA71-50E219ACEB3A}">
      <formula1>1</formula1>
      <formula2>100</formula2>
    </dataValidation>
    <dataValidation type="whole" allowBlank="1" showInputMessage="1" showErrorMessage="1" errorTitle="nur Zahlen" error="bitte nur ganze Zahlen eintragen" sqref="H24:H28 H304:H308 H154:H158 H44:H48 H54:H58 H64:H68 H74:H78 H84:H88 H94:H98 H104:H108 H114:H118 H124:H128 H134:H138 H144:H148 H34:H38 H164:H168 H314:H318 H174:H178 H194:H198 H204:H208 H214:H218 H224:H228 H234:H238 H244:H248 H254:H258 H264:H268 H274:H278 H284:H288 H294:H298 H184:H188" xr:uid="{E7CC50F8-56C8-40E8-B1B6-D577A40B237F}">
      <formula1>1</formula1>
      <formula2>100</formula2>
    </dataValidation>
    <dataValidation type="custom" allowBlank="1" showInputMessage="1" showErrorMessage="1" errorTitle="Textfeld" error="Bitte hier nur Text eingeben" sqref="N26:N28 I26:I28 L26:L28 P26:P28 R26:R28 N36:N38 I36:I38 L36:L38 P36:P38 R36:R38 N116:N118 I116:I118 L116:L118 P116:P118 R116:R118 N106:N108 I106:I108 L106:L108 P106:P108 R106:R108 N96:N98 I96:I98 L96:L98 P96:P98 R96:R98 N86:N88 I86:I88 L86:L88 P86:P88 R86:R88 N76:N78 I76:I78 L76:L78 P76:P78 R76:R78 N66:N68 I66:I68 L66:L68 P66:P68 R66:R68 N56:N58 I56:I58 L56:L58 P56:P58 R56:R58 N46:N48 I46:I48 L46:L48 P46:P48 R46:R48 N126:N128 I126:I128 L126:L128 P126:P128 R126:R128 N136:N138 I136:I138 L136:L138 P136:P138 R136:R138 N146:N148 I146:I148 L146:L148 P146:P148 R146:R148 N156:N158 I156:I158 L156:L158 P156:P158 R156:R158 N166:N168 I166:I168 L166:L168 P166:P168 R166:R168 N176:N178 I176:I178 L176:L178 P176:P178 R176:R178 N196:N198 I196:I198 L196:L198 P196:P198 R196:R198 N206:N208 I206:I208 L206:L208 P206:P208 R206:R208 N216:N218 I216:I218 L216:L218 P216:P218 R216:R218 N226:N228 I226:I228 L226:L228 P226:P228 R226:R228 N236:N238 I236:I238 L236:L238 P236:P238 R236:R238 N246:N248 I246:I248 L246:L248 P246:P248 R246:R248 N256:N258 I256:I258 L256:L258 P256:P258 R256:R258 N266:N268 I266:I268 L266:L268 P266:P268 R266:R268 N276:N278 I276:I278 L276:L278 P276:P278 R276:R278 N286:N288 I286:I288 L286:L288 P286:P288 R286:R288 N296:N298 I296:I298 L296:L298 P296:P298 R296:R298 N306:N308 I306:I308 L306:L308 P306:P308 R306:R308 N316:N318 I316:I318 L316:L318 P316:P318 R316:R318 N186:N188 I186:I188 L186:L188 P186:P188 R186:R188" xr:uid="{EC9DB87D-8C5F-4D49-AD02-988B144C44FC}">
      <formula1>ISTEXT(I26:I31)</formula1>
    </dataValidation>
    <dataValidation type="list" allowBlank="1" showInputMessage="1" showErrorMessage="1" errorTitle="dropdown" error="Bitte aus der dropdown Liste auswählen" promptTitle="VA status" prompt="fixiert | in Verhandlung | geplant" sqref="D318 D38 D168 D58 D68 D78 D88 D98 D108 D118 D128 D138 D148 D158 D48 D178 D188 D198 D208 D218 D228 D238 D248 D258 D268 D278 D288 D298 D308 D28" xr:uid="{A0078934-415E-46C6-BEBC-806CB8681FBA}">
      <formula1>"fixiert, in Verhandlung, geplant"</formula1>
    </dataValidation>
    <dataValidation type="list" showInputMessage="1" showErrorMessage="1" errorTitle="dropdown" error="Bitte aus der dropdown Liste auswählen" promptTitle="VA Art" prompt="Konzert | Festival | Präsentation | Promo | support | Sonstiges" sqref="D317 D37 D167 D57 D67 D77 D87 D97 D107 D117 D127 D137 D147 D157 D47 D177 D187 D197 D207 D217 D227 D237 D247 D257 D267 D277 D287 D297 D307 D27" xr:uid="{05ED6C2E-9C50-4F54-A2A8-54585FF0380E}">
      <formula1>"Konzert, Festival, Präsentation, Promo, support, Sonstiges"</formula1>
    </dataValidation>
    <dataValidation type="list" allowBlank="1" showInputMessage="1" showErrorMessage="1" sqref="T11:T15" xr:uid="{16C54BCE-E1EB-4408-BDA2-0E796EDA51AC}">
      <formula1>#REF!</formula1>
    </dataValidation>
    <dataValidation type="date" allowBlank="1" showInputMessage="1" showErrorMessage="1" errorTitle="Datumsfeld" error="Bitte hier nur ein Datum eingeben" promptTitle="VA Datum" prompt="Veranstaltungsdatum show 1" sqref="D24" xr:uid="{3F01B003-E3F0-43E4-B369-AF6BEB2492B0}">
      <formula1>44197</formula1>
      <formula2>73051</formula2>
    </dataValidation>
    <dataValidation type="custom" showInputMessage="1" showErrorMessage="1" errorTitle="Textfeld" error="Bitte erst die Auswahl: Ö/ Ausland treffen" promptTitle="VA Ort" prompt="Stadt / Ort der Veranstaltung" sqref="D25" xr:uid="{45912AA7-4C5A-4071-8937-00032F81203C}">
      <formula1>NOT(ISBLANK($B$24))</formula1>
    </dataValidation>
    <dataValidation type="custom" showInputMessage="1" showErrorMessage="1" errorTitle="Textfeld" error="Bitte erst die Auswahl: Ö/ Ausland treffen" promptTitle="VA Ort" prompt="Stadt / Ort der Veranstaltung" sqref="D45" xr:uid="{9A854578-0B38-4599-B8D9-E528B7E96290}">
      <formula1>NOT(ISBLANK($B$44))</formula1>
    </dataValidation>
    <dataValidation type="custom" showInputMessage="1" showErrorMessage="1" errorTitle="Textfeld" error="Bitte erst die Auswahl: Ö/ Ausland treffen" promptTitle="VA Ort" prompt="Stadt / Ort der Veranstaltung" sqref="D55" xr:uid="{575C67D6-9717-4998-BA86-832923B06430}">
      <formula1>NOT(ISBLANK($B$54))</formula1>
    </dataValidation>
    <dataValidation type="custom" showInputMessage="1" showErrorMessage="1" errorTitle="Textfeld" error="Bitte erst die Auswahl: Ö/ Ausland treffen" promptTitle="VA Ort" prompt="Stadt / Ort der Veranstaltung" sqref="D65" xr:uid="{BFF0F653-D498-4A11-8C94-DC5346A7E9C0}">
      <formula1>NOT(ISBLANK($B$64))</formula1>
    </dataValidation>
    <dataValidation type="custom" showInputMessage="1" showErrorMessage="1" errorTitle="Textfeld" error="Bitte erst die Auswahl: Ö/ Ausland treffen" promptTitle="VA Ort" prompt="Stadt / Ort der Veranstaltung" sqref="D75" xr:uid="{FCB497C2-0559-4129-837E-88429D7F9FF9}">
      <formula1>NOT(ISBLANK($B$74))</formula1>
    </dataValidation>
    <dataValidation type="custom" showInputMessage="1" showErrorMessage="1" errorTitle="Textfeld" error="Bitte erst die Auswahl: Ö/ Ausland treffen" promptTitle="VA Ort" prompt="Stadt / Ort der Veranstaltung" sqref="D85" xr:uid="{BA84F075-6299-4632-B56D-0DA5721CC508}">
      <formula1>NOT(ISBLANK($B$84))</formula1>
    </dataValidation>
    <dataValidation type="custom" showInputMessage="1" showErrorMessage="1" errorTitle="Textfeld" error="Bitte erst die Auswahl: Ö/ Ausland treffen" promptTitle="VA Ort" prompt="Stadt / Ort der Veranstaltung" sqref="D95" xr:uid="{70A8C56E-BD8C-42E3-A9E9-4DB1C61DCB79}">
      <formula1>NOT(ISBLANK($B$94))</formula1>
    </dataValidation>
    <dataValidation type="custom" showInputMessage="1" showErrorMessage="1" errorTitle="Textfeld" error="Bitte erst die Auswahl: Ö/ Ausland treffen" promptTitle="VA Ort" prompt="Stadt / Ort der Veranstaltung" sqref="D105" xr:uid="{3013E3E6-6164-47E8-B339-C87BE19A383A}">
      <formula1>NOT(ISBLANK($B$104))</formula1>
    </dataValidation>
    <dataValidation type="custom" showInputMessage="1" showErrorMessage="1" errorTitle="Textfeld" error="Bitte erst die Auswahl: Ö/ Ausland treffen" promptTitle="VA Ort" prompt="Stadt / Ort der Veranstaltung" sqref="D115" xr:uid="{24DBCF40-BE20-4D09-A8EC-FE2BB620DF75}">
      <formula1>NOT(ISBLANK($B$114))</formula1>
    </dataValidation>
    <dataValidation type="custom" showInputMessage="1" showErrorMessage="1" errorTitle="Textfeld" error="Bitte erst die Auswahl: Ö/ Ausland treffen" promptTitle="VA Ort" prompt="Stadt / Ort der Veranstaltung" sqref="D125" xr:uid="{56885BFE-FFDE-4EFA-9AEC-3450344ECDFC}">
      <formula1>NOT(ISBLANK($B$124))</formula1>
    </dataValidation>
    <dataValidation type="custom" showInputMessage="1" showErrorMessage="1" errorTitle="Textfeld" error="Bitte erst die Auswahl: Ö/ Ausland treffen" promptTitle="VA Ort" prompt="Stadt / Ort der Veranstaltung" sqref="D135" xr:uid="{8C51F0DB-384B-4D0A-AAC3-AE4DE914D308}">
      <formula1>NOT(ISBLANK($B$134))</formula1>
    </dataValidation>
    <dataValidation type="custom" showInputMessage="1" showErrorMessage="1" errorTitle="Textfeld" error="Bitte erst die Auswahl: Ö/ Ausland treffen" promptTitle="VA Ort" prompt="Stadt / Ort der Veranstaltung" sqref="D145" xr:uid="{DFA85D5B-68E6-4B45-937B-E314C1124172}">
      <formula1>NOT(ISBLANK($B$144))</formula1>
    </dataValidation>
    <dataValidation type="custom" showInputMessage="1" showErrorMessage="1" errorTitle="Textfeld" error="Bitte erst die Auswahl: Ö/ Ausland treffen" promptTitle="VA Ort" prompt="Stadt / Ort der Veranstaltung" sqref="D155" xr:uid="{6159A77A-0D5C-40D9-B8BE-36C97404D8B0}">
      <formula1>NOT(ISBLANK($B$154))</formula1>
    </dataValidation>
    <dataValidation type="custom" showInputMessage="1" showErrorMessage="1" errorTitle="Textfeld" error="Bitte erst die Auswahl: Ö/ Ausland treffen" promptTitle="VA Ort" prompt="Stadt / Ort der Veranstaltung" sqref="D165" xr:uid="{C3575011-7F9F-4CF7-9AFD-37A6D6153E78}">
      <formula1>NOT(ISBLANK($B$164))</formula1>
    </dataValidation>
    <dataValidation type="custom" showInputMessage="1" showErrorMessage="1" errorTitle="Textfeld" error="Bitte erst die Auswahl: Ö/ Ausland treffen" promptTitle="VA Ort" prompt="Stadt / Ort der Veranstaltung" sqref="D175" xr:uid="{C23258E2-9F61-4219-9071-24EA1D9ED3D7}">
      <formula1>NOT(ISBLANK($B$174))</formula1>
    </dataValidation>
    <dataValidation type="custom" showInputMessage="1" showErrorMessage="1" errorTitle="Textfeld" error="Bitte erst die Auswahl: Ö/ Ausland treffen" promptTitle="VA Ort" prompt="Stadt / Ort der Veranstaltung" sqref="D185" xr:uid="{0274E260-D40A-48B1-A07B-CE9CE1DC5AAA}">
      <formula1>NOT(ISBLANK($B$184))</formula1>
    </dataValidation>
    <dataValidation type="custom" showInputMessage="1" showErrorMessage="1" errorTitle="Textfeld" error="Bitte erst die Auswahl: Ö/ Ausland treffen" promptTitle="VA Ort" prompt="Stadt / Ort der Veranstaltung" sqref="D195" xr:uid="{D7F51DB9-F505-4861-A9B0-903AA5032515}">
      <formula1>NOT(ISBLANK($B$194))</formula1>
    </dataValidation>
    <dataValidation type="custom" showInputMessage="1" showErrorMessage="1" errorTitle="Textfeld" error="Bitte erst die Auswahl: Ö/ Ausland treffen" promptTitle="VA Ort" prompt="Stadt / Ort der Veranstaltung" sqref="D205" xr:uid="{E94314E5-F17C-4B42-8812-0D5A1C592D46}">
      <formula1>NOT(ISBLANK($B$204))</formula1>
    </dataValidation>
    <dataValidation type="custom" showInputMessage="1" showErrorMessage="1" errorTitle="Textfeld" error="Bitte erst die Auswahl: Ö/ Ausland treffen" promptTitle="VA Ort" prompt="Stadt / Ort der Veranstaltung" sqref="D215" xr:uid="{81F3A0FE-52C9-4436-B083-D24921EDE93F}">
      <formula1>NOT(ISBLANK($B$214))</formula1>
    </dataValidation>
    <dataValidation type="custom" showInputMessage="1" showErrorMessage="1" errorTitle="Textfeld" error="Bitte erst die Auswahl: Ö/ Ausland treffen" promptTitle="VA Ort" prompt="Stadt / Ort der Veranstaltung" sqref="D225" xr:uid="{5F853C0F-98DE-41A5-884F-A6D13E0F9FA6}">
      <formula1>NOT(ISBLANK($B$224))</formula1>
    </dataValidation>
    <dataValidation type="custom" showInputMessage="1" showErrorMessage="1" errorTitle="Textfeld" error="Bitte erst die Auswahl: Ö/ Ausland treffen" promptTitle="VA Ort" prompt="Stadt / Ort der Veranstaltung" sqref="D235" xr:uid="{768B9FB4-62FF-408A-A315-523F0EA79D0B}">
      <formula1>NOT(ISBLANK($B$234))</formula1>
    </dataValidation>
    <dataValidation type="custom" showInputMessage="1" showErrorMessage="1" errorTitle="Textfeld" error="Bitte erst die Auswahl: Ö/ Ausland treffen" promptTitle="VA Ort" prompt="Stadt / Ort der Veranstaltung" sqref="D245" xr:uid="{58372C63-D455-48C6-8FF1-7C3CD74CDC60}">
      <formula1>NOT(ISBLANK($B$244))</formula1>
    </dataValidation>
    <dataValidation type="custom" showInputMessage="1" showErrorMessage="1" errorTitle="Textfeld" error="Bitte erst die Auswahl: Ö/ Ausland treffen" promptTitle="VA Ort" prompt="Stadt / Ort der Veranstaltung" sqref="D255" xr:uid="{358A809D-4E27-4617-BADE-3B37755C6D07}">
      <formula1>NOT(ISBLANK($B$254))</formula1>
    </dataValidation>
    <dataValidation type="custom" showInputMessage="1" showErrorMessage="1" errorTitle="Textfeld" error="Bitte erst die Auswahl: Ö/ Ausland treffen" promptTitle="VA Ort" prompt="Stadt / Ort der Veranstaltung" sqref="D265" xr:uid="{AC8671C3-7A62-4A2A-9685-38F5531836D4}">
      <formula1>NOT(ISBLANK($B$264))</formula1>
    </dataValidation>
    <dataValidation type="custom" showInputMessage="1" showErrorMessage="1" errorTitle="Textfeld" error="Bitte erst die Auswahl: Ö/ Ausland treffen" promptTitle="VA Ort" prompt="Stadt / Ort der Veranstaltung" sqref="D275" xr:uid="{0954AC79-B74E-4DD2-887C-8218521B067B}">
      <formula1>NOT(ISBLANK($B$274))</formula1>
    </dataValidation>
    <dataValidation type="custom" showInputMessage="1" showErrorMessage="1" errorTitle="Textfeld" error="Bitte erst die Auswahl: Ö/ Ausland treffen" promptTitle="VA Ort" prompt="Stadt / Ort der Veranstaltung" sqref="D285" xr:uid="{F6D8669C-BE4A-4DA4-B9C9-9607AC7537BF}">
      <formula1>NOT(ISBLANK($B$284))</formula1>
    </dataValidation>
    <dataValidation type="custom" showInputMessage="1" showErrorMessage="1" errorTitle="Textfeld" error="Bitte erst die Auswahl: Ö/ Ausland treffen" promptTitle="VA Ort" prompt="Stadt / Ort der Veranstaltung" sqref="D295" xr:uid="{59B8BB53-9A2B-481E-B0CB-CF8E0591A77D}">
      <formula1>NOT(ISBLANK($B$294))</formula1>
    </dataValidation>
    <dataValidation type="custom" showInputMessage="1" showErrorMessage="1" errorTitle="Textfeld" error="Bitte erst die Auswahl: Ö/ Ausland treffen" promptTitle="VA Ort" prompt="Stadt / Ort der Veranstaltung" sqref="D305" xr:uid="{15F16300-5801-42B1-8AEE-DC9C919DBD4C}">
      <formula1>NOT(ISBLANK($B$304))</formula1>
    </dataValidation>
    <dataValidation type="custom" showInputMessage="1" showErrorMessage="1" errorTitle="Textfeld" error="Bitte erst die Auswahl: Ö/ Ausland treffen" promptTitle="VA Ort" prompt="Stadt / Ort der Veranstaltung" sqref="D315" xr:uid="{3206D528-EF0D-491A-92DC-CE253FEC0991}">
      <formula1>NOT(ISBLANK($B$314))</formula1>
    </dataValidation>
    <dataValidation type="decimal" allowBlank="1" showInputMessage="1" showErrorMessage="1" prompt="Bitte hier die angestrebte Gage der Musiker:innen angeben. Richtwert sind 300€" sqref="F177:F178 F174 F307:F308 F167:F168 F297:F298 F294 F287:F288 F284 F67:F68 F314 F277:F278 F274 F77:F78 F257:F258 F87:F88 F317:F318 F97:F98 F94 F107:F108 F264 F117:F118 F114 F127:F128 F267:F268 F137:F138 F244 F147:F148 F254 F157:F158 F247:F248 F164 F304 F187:F188 F234 F197:F198 F194 F207:F208 F237:F238 F217:F218 F204 F227:F228 F224 F214" xr:uid="{52EF0BDD-F44B-43CC-BDC4-2EE51417C79A}">
      <formula1>1</formula1>
      <formula2>10000</formula2>
    </dataValidation>
    <dataValidation type="decimal" allowBlank="1" showInputMessage="1" showErrorMessage="1" sqref="G184:G189 G24:G29 G34:G39 F175:F176 G44:G49 F165:F166 G54:G59 F305:F306 F315:F316 G64:G69 G304:G309 G74:G79 F75:F76 G84:G89 F66 G94:G99 F95:F96 G104:G109 F86 G114:G119 F115:F116 G124:G129 F106 G134:G139 F135:F136 G144:G149 F126 G154:G159 F155:F156 G164:G169 G314:G319 G174:G179 F185:F186 G194:G199 F195:F196 G204:G209 F146 G214:G219 F205:F206 G224:G229 F225:F226 G234:G239 F235:F236 G244:G249 F245:F246 G254:G259 F255:F256 G264:G269 F265:F266 G274:G279 F275:F276 G284:G289 F285:F286 G294:G299 F295:F296 F215:F216" xr:uid="{FC6F6BF1-084F-4DF4-8937-448ECFB3F64E}">
      <formula1>1</formula1>
      <formula2>10000</formula2>
    </dataValidation>
    <dataValidation type="decimal" allowBlank="1" showInputMessage="1" showErrorMessage="1" error="Bitte hier nur Zahlen eingeben" promptTitle="Zahlenfeld" sqref="J24:K28 K29 M24:M29 O24:O29 Q24:Q29 V189 U24:U29 V29 J34:K38 K39 M34:M39 O34:O39 Q34:Q39 S25:S29 S315:S319 V39 J44:K48 K49 M44:M49 O44:O49 Q44:Q49 S35:S39 U34:U39 V49 J54:K58 K59 M54:M59 O54:O59 Q54:Q59 S45:S49 U44:U49 V59 J64:K68 K69 M64:M69 O64:O69 Q64:Q69 S55:S59 U54:U59 V69 J74:K78 K79 M74:M79 O74:O79 Q74:Q79 S65:S69 U64:U69 V79 J84:K88 K89 M84:M89 O84:O89 Q84:Q89 S75:S79 U74:U79 V89 J94:K98 K99 M94:M99 O94:O99 Q94:Q99 S85:S89 U84:U89 V99 J104:K108 K109 M104:M109 O104:O109 Q104:Q109 S95:S99 U94:U99 V109 J114:K118 K119 M114:M119 O114:O119 Q114:Q119 S105:S109 U104:U109 V119 J124:K128 K129 M124:M129 O124:O129 Q124:Q129 S115:S119 U114:U119 V129 J134:K138 K139 M134:M139 O134:O139 Q134:Q139 S125:S129 U124:U129 V139 J144:K148 K149 M144:M149 O144:O149 Q144:Q149 S135:S139 U134:U139 V149 J154:K158 K159 M154:M159 O154:O159 Q154:Q159 S145:S149 U144:U149 V159 J164:K168 K169 M164:M169 O164:O169 Q164:Q169 S155:S159 U154:U159 V169 J174:K178 K179 M174:M179 O174:O179 Q174:Q179 S165:S169 U164:U169 V179 J194:K198 K199 M194:M199 O194:O199 Q194:Q199 S185:S189 U184:U189 V199 J204:K208 K209 M204:M209 O204:O209 Q204:Q209 S195:S199 U194:U199 V209 J214:K218 K219 M214:M219 O214:O219 Q214:Q219 S205:S209 U204:U209 V219 J224:K228 K229 M224:M229 O224:O229 Q224:Q229 S215:S219 U214:U219 V229 J234:K238 K239 M234:M239 O234:O239 Q234:Q239 S225:S229 U224:U229 V239 J244:K248 K249 M244:M249 O244:O249 Q244:Q249 S235:S239 U234:U239 V249 J254:K258 K259 M254:M259 O254:O259 Q254:Q259 S245:S249 U244:U249 V259 J264:K268 K269 M264:M269 O264:O269 Q264:Q269 S255:S259 U254:U259 V269 J274:K278 K279 M274:M279 O274:O279 Q274:Q279 S265:S269 U264:U269 V279 J284:K288 K289 M284:M289 O284:O289 Q284:Q289 S275:S279 U274:U279 V289 J294:K298 K299 M294:M299 O294:O299 Q294:Q299 S285:S289 U284:U289 V299 J304:K308 K309 M304:M309 O304:O309 Q304:Q309 S295:S299 U294:U299 V309 J314:K318 K319 M314:M319 O314:O319 Q314:Q319 S305:S309 U304:U309 V319 J184:K188 K189 M184:M189 O184:O189 Q184:Q189 S175:S179 U174:U179 U314:U319" xr:uid="{58ED8D7E-B203-42C5-AC0D-38DB97C13FB6}">
      <formula1>1</formula1>
      <formula2>10000</formula2>
    </dataValidation>
    <dataValidation type="date" allowBlank="1" showInputMessage="1" showErrorMessage="1" errorTitle="Datumsfeld" error="Bitte hier nur ein Datum eingeben" promptTitle="VA Datum" prompt="Veranstaltungsdatum " sqref="D34 D44 D54 D64 D74 D84 D94 D104 D114 D124 D134 D144 D154 D164 D174 D184 D194 D204 D214 D224 D234 D244 D254 D264 D274 D284 D314 D294 D304" xr:uid="{F2A5CDE7-6EFF-4F4C-878D-97B31AD914E1}">
      <formula1>44197</formula1>
      <formula2>73051</formula2>
    </dataValidation>
    <dataValidation type="decimal" allowBlank="1" showInputMessage="1" showErrorMessage="1" error="Bitte hier nur Zahlen eingeben" prompt="Bitte hier die angestrebte Gage der Musiker:innen angeben. Richtwert sind 300€" sqref="F24 F34 F54 F44 F64 F84 F74 F124 F144 F104 F134 F154 F184" xr:uid="{9C5E2059-D6E8-4990-A8E5-2C8E42A42DE4}">
      <formula1>1</formula1>
      <formula2>10000</formula2>
    </dataValidation>
    <dataValidation type="decimal" allowBlank="1" showInputMessage="1" showErrorMessage="1" errorTitle="Zahlenfeld" error="Bitte hier nur Zahlen eingeben" sqref="F25:F28 F35:F38 F55:F58 F45:F48 F65 F85 F105 F125 F145" xr:uid="{43485D10-6B58-4771-9594-ECDC12635718}">
      <formula1>1</formula1>
      <formula2>10000</formula2>
    </dataValidation>
    <dataValidation type="list" allowBlank="1" showInputMessage="1" showErrorMessage="1" errorTitle="Ö/Ausland" error="Bitte treffen Sie die Auswahl: Ö/Ausland" promptTitle="Ö/Ausland" sqref="B314:B318 B34:B38 B44:B48 B54:B58 B64:B68 B74:B78 B84:B88 B94:B98 B104:B108 B114:B118 B124:B128 B134:B138 B144:B148 B154:B158 B164:B168 B174:B178 B184:B188 B194:B198 B204:B208 B214:B218 B224:B228 B234:B238 B244:B248 B254:B258 B264:B268 B274:B278 B284:B288 B294:B298 B304:B308" xr:uid="{0904BB36-A212-466C-B12E-CEA06B9485F3}">
      <formula1>"Österreich, Ausland"</formula1>
    </dataValidation>
    <dataValidation type="list" allowBlank="1" showInputMessage="1" showErrorMessage="1" errorTitle="Ö/Ausland" error="Bitte treffen Sie die Auswahl: Ö/Ausland" promptTitle="Ö/Ausland" prompt="Bitte hier die Auswahl: Ö/ Ausland treffen" sqref="B24:B28" xr:uid="{6F74396A-4D03-41E3-BAD2-560E0685D8D5}">
      <formula1>"Österreich, Ausland"</formula1>
    </dataValidation>
    <dataValidation type="custom" allowBlank="1" showInputMessage="1" showErrorMessage="1" errorTitle="Textfeld" error="Bitte hier nur Text eingeben" promptTitle="booking Kosten" prompt="Bitte booking fees ausschliesslich in diesem Eingabefeld eintragen" sqref="R24 R34 R44 R54 R64 R74 R84 R94 R104 R114 R124 R134 R144 R154 R164 R174 R184 R194 R204 R214 R224 R234 R244 R254 R264 R274 R284 R294 R304 R314" xr:uid="{8CF9DFA7-F9A5-461C-BDE9-E62AFF80F13F}">
      <formula1>ISTEXT(R24:R28)</formula1>
    </dataValidation>
    <dataValidation type="decimal" allowBlank="1" showInputMessage="1" showErrorMessage="1" error="Bitte hier nur Zahlen eingeben" promptTitle="Zahlenfeld" prompt="booking fees können bis zu max. 20% der Gageneinnahmen angerechnet werden" sqref="S24 S34 S44 S54 S64 S74 S84 S94 S104 S114 S124 S134 S144 S154 S164 S174 S184 S194 S204 S214 S224 S234 S244 S254 S264 S274 S284 S294 S304 S314" xr:uid="{4BCFC765-03D4-4123-B800-C563954ACD53}">
      <formula1>1</formula1>
      <formula2>10000</formula2>
    </dataValidation>
    <dataValidation type="list" allowBlank="1" showInputMessage="1" showErrorMessage="1" errorTitle="dropdown" error="Bitte aus der dropdownliste auswählen" sqref="T24:T28 T34:T38 T44:T48 T54:T58 T64:T68 T74:T78 T84:T88 T94:T98 T104:T108 T114:T118 T124:T128 T134:T138 T144:T148 T154:T158 T164:T168 T174:T178 T184:T188 T194:T198 T204:T208 T214:T218 T224:T228 T234:T238 T244:T248 T254:T258 T264:T268 T274:T278 T284:T288 T294:T298 T304:T308 T314:T318" xr:uid="{418DFB8A-98B8-4158-AC03-EFF95C7BC111}">
      <formula1>"Fixgage, Eintrittsbeteiligung, Sponsoring, Zuschuss, Sonstiges"</formula1>
    </dataValidation>
    <dataValidation type="custom" showInputMessage="1" showErrorMessage="1" errorTitle="Textfeld" error="Bitte erst die Auswahl: Ö/ Ausland treffen" promptTitle="VA Ort" prompt="Stadt / Ort der Veranstaltung" sqref="D35" xr:uid="{CA4D4FC0-C37F-4086-B72A-A155F9120812}">
      <formula1>NOT(ISBLANK($B$34))</formula1>
    </dataValidation>
  </dataValidations>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5D212-B24B-4CC6-9892-E4CCE95EB9DA}">
  <sheetPr>
    <tabColor rgb="FF6DF8FB"/>
  </sheetPr>
  <dimension ref="A5:Q65"/>
  <sheetViews>
    <sheetView tabSelected="1" topLeftCell="A11" workbookViewId="0">
      <selection activeCell="H30" sqref="H30"/>
    </sheetView>
  </sheetViews>
  <sheetFormatPr baseColWidth="10" defaultColWidth="11.42578125" defaultRowHeight="15" x14ac:dyDescent="0.25"/>
  <cols>
    <col min="1" max="1" width="9.42578125" customWidth="1"/>
    <col min="2" max="2" width="14.5703125" customWidth="1"/>
    <col min="3" max="3" width="20.42578125" customWidth="1"/>
    <col min="4" max="4" width="17.7109375" customWidth="1"/>
    <col min="5" max="5" width="9.28515625" bestFit="1" customWidth="1"/>
    <col min="6" max="6" width="9.5703125" customWidth="1"/>
    <col min="7" max="7" width="16.85546875" customWidth="1"/>
    <col min="8" max="8" width="18.42578125" customWidth="1"/>
  </cols>
  <sheetData>
    <row r="5" spans="1:17" ht="15.75" thickBot="1" x14ac:dyDescent="0.3">
      <c r="C5" s="2"/>
    </row>
    <row r="6" spans="1:17" ht="16.5" thickBot="1" x14ac:dyDescent="0.3">
      <c r="A6" s="218" t="s">
        <v>157</v>
      </c>
      <c r="B6" s="219"/>
      <c r="C6" s="219"/>
      <c r="D6" s="219"/>
      <c r="E6" s="219"/>
      <c r="F6" s="219"/>
      <c r="G6" s="219"/>
      <c r="H6" s="219"/>
      <c r="I6" s="219"/>
      <c r="J6" s="173"/>
      <c r="K6" s="173"/>
      <c r="L6" s="173"/>
      <c r="M6" s="173"/>
      <c r="N6" s="173"/>
      <c r="O6" s="173"/>
      <c r="P6" s="173"/>
      <c r="Q6" s="173"/>
    </row>
    <row r="7" spans="1:17" x14ac:dyDescent="0.25">
      <c r="A7" s="175"/>
      <c r="B7" s="175"/>
      <c r="C7" s="175"/>
      <c r="D7" s="175"/>
      <c r="E7" s="175"/>
      <c r="F7" s="175"/>
      <c r="G7" s="175"/>
      <c r="H7" s="175"/>
      <c r="I7" s="175"/>
      <c r="J7" s="173"/>
      <c r="K7" s="173"/>
      <c r="L7" s="173"/>
      <c r="M7" s="173"/>
      <c r="N7" s="173"/>
      <c r="O7" s="173"/>
      <c r="P7" s="173"/>
      <c r="Q7" s="173"/>
    </row>
    <row r="8" spans="1:17" ht="29.25" customHeight="1" x14ac:dyDescent="0.25">
      <c r="A8" s="223" t="s">
        <v>166</v>
      </c>
      <c r="B8" s="224"/>
      <c r="C8" s="224"/>
      <c r="D8" s="224"/>
      <c r="E8" s="224"/>
      <c r="F8" s="224"/>
      <c r="G8" s="224"/>
      <c r="H8" s="224"/>
      <c r="I8" s="225"/>
      <c r="J8" s="174"/>
    </row>
    <row r="9" spans="1:17" x14ac:dyDescent="0.25">
      <c r="A9" s="177"/>
      <c r="B9" s="177"/>
      <c r="C9" s="177"/>
      <c r="D9" s="177"/>
      <c r="E9" s="177"/>
      <c r="F9" s="177"/>
      <c r="G9" s="177"/>
      <c r="H9" s="177"/>
      <c r="I9" s="177"/>
      <c r="J9" s="176"/>
    </row>
    <row r="10" spans="1:17" ht="14.25" customHeight="1" x14ac:dyDescent="0.25">
      <c r="A10" s="220" t="s">
        <v>77</v>
      </c>
      <c r="B10" s="221"/>
      <c r="C10" s="221"/>
      <c r="D10" s="221"/>
      <c r="E10" s="221"/>
      <c r="F10" s="221"/>
      <c r="G10" s="221"/>
      <c r="H10" s="221"/>
      <c r="I10" s="222"/>
      <c r="J10" s="176"/>
    </row>
    <row r="11" spans="1:17" ht="15.75" thickBot="1" x14ac:dyDescent="0.3"/>
    <row r="12" spans="1:17" ht="15.75" thickBot="1" x14ac:dyDescent="0.3">
      <c r="A12" s="226" t="s">
        <v>76</v>
      </c>
      <c r="B12" s="227"/>
      <c r="C12" s="227"/>
      <c r="D12" s="228"/>
      <c r="E12" s="1"/>
      <c r="F12" s="229" t="s">
        <v>46</v>
      </c>
      <c r="G12" s="230"/>
      <c r="H12" s="230"/>
      <c r="I12" s="231"/>
    </row>
    <row r="13" spans="1:17" ht="15.75" thickBot="1" x14ac:dyDescent="0.3">
      <c r="E13" s="1"/>
      <c r="F13" s="1"/>
      <c r="G13" s="11"/>
      <c r="H13" s="11"/>
      <c r="I13" s="11"/>
    </row>
    <row r="14" spans="1:17" s="1" customFormat="1" ht="16.5" thickTop="1" thickBot="1" x14ac:dyDescent="0.3">
      <c r="A14" s="232" t="s">
        <v>167</v>
      </c>
      <c r="B14" s="233"/>
      <c r="C14" s="233"/>
      <c r="D14" s="234"/>
      <c r="E14" s="14"/>
      <c r="F14" s="232" t="s">
        <v>7</v>
      </c>
      <c r="G14" s="233"/>
      <c r="H14" s="233"/>
      <c r="I14" s="234"/>
      <c r="J14" s="13"/>
    </row>
    <row r="15" spans="1:17" s="1" customFormat="1" x14ac:dyDescent="0.25">
      <c r="A15" s="194" t="s">
        <v>165</v>
      </c>
      <c r="B15" s="190" t="s">
        <v>24</v>
      </c>
      <c r="C15" s="190" t="s">
        <v>42</v>
      </c>
      <c r="D15" s="191" t="s">
        <v>6</v>
      </c>
      <c r="E15" s="201"/>
      <c r="F15" s="202" t="s">
        <v>165</v>
      </c>
      <c r="G15" s="199" t="s">
        <v>24</v>
      </c>
      <c r="H15" s="199" t="s">
        <v>42</v>
      </c>
      <c r="I15" s="200" t="s">
        <v>25</v>
      </c>
      <c r="J15"/>
    </row>
    <row r="16" spans="1:17" s="1" customFormat="1" ht="15" customHeight="1" x14ac:dyDescent="0.2">
      <c r="A16" s="195" t="s">
        <v>123</v>
      </c>
      <c r="B16" s="205"/>
      <c r="C16" s="181"/>
      <c r="D16" s="192"/>
      <c r="E16" s="201"/>
      <c r="F16" s="308"/>
      <c r="G16" s="181"/>
      <c r="H16" s="181"/>
      <c r="I16" s="192"/>
    </row>
    <row r="17" spans="1:10" s="1" customFormat="1" ht="15" customHeight="1" x14ac:dyDescent="0.2">
      <c r="A17" s="306" t="s">
        <v>124</v>
      </c>
      <c r="B17" s="206"/>
      <c r="C17" s="102"/>
      <c r="D17" s="164"/>
      <c r="E17" s="201"/>
      <c r="F17" s="306"/>
      <c r="G17" s="178"/>
      <c r="H17" s="102"/>
      <c r="I17" s="164"/>
    </row>
    <row r="18" spans="1:10" s="1" customFormat="1" ht="15" customHeight="1" x14ac:dyDescent="0.2">
      <c r="A18" s="306"/>
      <c r="B18" s="206"/>
      <c r="C18" s="102"/>
      <c r="D18" s="164"/>
      <c r="E18" s="201"/>
      <c r="F18" s="306"/>
      <c r="G18" s="178"/>
      <c r="H18" s="102"/>
      <c r="I18" s="164"/>
    </row>
    <row r="19" spans="1:10" s="1" customFormat="1" ht="15" customHeight="1" x14ac:dyDescent="0.2">
      <c r="A19" s="306"/>
      <c r="B19" s="206"/>
      <c r="C19" s="102"/>
      <c r="D19" s="164"/>
      <c r="E19" s="201"/>
      <c r="F19" s="306"/>
      <c r="G19" s="178"/>
      <c r="H19" s="102"/>
      <c r="I19" s="164"/>
    </row>
    <row r="20" spans="1:10" s="1" customFormat="1" ht="15" customHeight="1" x14ac:dyDescent="0.2">
      <c r="A20" s="306"/>
      <c r="B20" s="206"/>
      <c r="C20" s="102"/>
      <c r="D20" s="164"/>
      <c r="E20" s="201"/>
      <c r="F20" s="306"/>
      <c r="G20" s="178"/>
      <c r="H20" s="102"/>
      <c r="I20" s="164"/>
    </row>
    <row r="21" spans="1:10" s="1" customFormat="1" ht="15" customHeight="1" x14ac:dyDescent="0.2">
      <c r="A21" s="306"/>
      <c r="B21" s="206"/>
      <c r="C21" s="102"/>
      <c r="D21" s="164"/>
      <c r="E21" s="201"/>
      <c r="F21" s="306"/>
      <c r="G21" s="178"/>
      <c r="H21" s="102"/>
      <c r="I21" s="164"/>
    </row>
    <row r="22" spans="1:10" s="1" customFormat="1" ht="15" customHeight="1" x14ac:dyDescent="0.2">
      <c r="A22" s="306"/>
      <c r="B22" s="206"/>
      <c r="C22" s="102"/>
      <c r="D22" s="164"/>
      <c r="E22" s="201"/>
      <c r="F22" s="306"/>
      <c r="G22" s="178"/>
      <c r="H22" s="102"/>
      <c r="I22" s="164"/>
    </row>
    <row r="23" spans="1:10" s="1" customFormat="1" ht="15" customHeight="1" x14ac:dyDescent="0.2">
      <c r="A23" s="306"/>
      <c r="B23" s="206"/>
      <c r="C23" s="102"/>
      <c r="D23" s="164"/>
      <c r="E23" s="201"/>
      <c r="F23" s="306"/>
      <c r="G23" s="178"/>
      <c r="H23" s="102"/>
      <c r="I23" s="164"/>
    </row>
    <row r="24" spans="1:10" s="1" customFormat="1" ht="15" customHeight="1" thickBot="1" x14ac:dyDescent="0.25">
      <c r="A24" s="307"/>
      <c r="B24" s="206"/>
      <c r="C24" s="193"/>
      <c r="D24" s="166"/>
      <c r="E24" s="201"/>
      <c r="F24" s="307"/>
      <c r="G24" s="193"/>
      <c r="H24" s="193"/>
      <c r="I24" s="185"/>
    </row>
    <row r="25" spans="1:10" s="1" customFormat="1" ht="14.25" thickTop="1" thickBot="1" x14ac:dyDescent="0.25">
      <c r="B25" s="10"/>
      <c r="C25" s="189"/>
      <c r="D25" s="183">
        <f>SUM(D16:D24)</f>
        <v>0</v>
      </c>
      <c r="E25" s="3"/>
      <c r="G25" s="3"/>
      <c r="H25" s="3"/>
      <c r="I25" s="184">
        <f>SUM(I16:I24)</f>
        <v>0</v>
      </c>
      <c r="J25" s="12"/>
    </row>
    <row r="26" spans="1:10" s="1" customFormat="1" ht="14.25" thickTop="1" thickBot="1" x14ac:dyDescent="0.25">
      <c r="B26" s="3"/>
      <c r="C26" s="3"/>
      <c r="D26" s="188"/>
      <c r="E26" s="3"/>
      <c r="G26" s="3"/>
      <c r="H26" s="3"/>
      <c r="I26" s="187"/>
    </row>
    <row r="27" spans="1:10" ht="15.75" thickTop="1" x14ac:dyDescent="0.25">
      <c r="A27" s="232" t="s">
        <v>169</v>
      </c>
      <c r="B27" s="233"/>
      <c r="C27" s="233"/>
      <c r="D27" s="234"/>
      <c r="J27" s="1"/>
    </row>
    <row r="28" spans="1:10" x14ac:dyDescent="0.25">
      <c r="A28" s="198" t="s">
        <v>165</v>
      </c>
      <c r="B28" s="199" t="s">
        <v>24</v>
      </c>
      <c r="C28" s="199" t="s">
        <v>42</v>
      </c>
      <c r="D28" s="200" t="s">
        <v>6</v>
      </c>
      <c r="J28" s="1"/>
    </row>
    <row r="29" spans="1:10" x14ac:dyDescent="0.25">
      <c r="A29" s="308" t="s">
        <v>123</v>
      </c>
      <c r="B29" s="205"/>
      <c r="C29" s="178"/>
      <c r="D29" s="180"/>
    </row>
    <row r="30" spans="1:10" x14ac:dyDescent="0.25">
      <c r="A30" s="306" t="s">
        <v>124</v>
      </c>
      <c r="B30" s="206"/>
      <c r="C30" s="102"/>
      <c r="D30" s="164"/>
    </row>
    <row r="31" spans="1:10" x14ac:dyDescent="0.25">
      <c r="A31" s="306"/>
      <c r="B31" s="206"/>
      <c r="C31" s="102"/>
      <c r="D31" s="164"/>
    </row>
    <row r="32" spans="1:10" x14ac:dyDescent="0.25">
      <c r="A32" s="306"/>
      <c r="B32" s="206"/>
      <c r="C32" s="102"/>
      <c r="D32" s="164"/>
    </row>
    <row r="33" spans="1:4" x14ac:dyDescent="0.25">
      <c r="A33" s="306"/>
      <c r="B33" s="206"/>
      <c r="C33" s="102"/>
      <c r="D33" s="164"/>
    </row>
    <row r="34" spans="1:4" x14ac:dyDescent="0.25">
      <c r="A34" s="306"/>
      <c r="B34" s="206"/>
      <c r="C34" s="102"/>
      <c r="D34" s="164"/>
    </row>
    <row r="35" spans="1:4" x14ac:dyDescent="0.25">
      <c r="A35" s="306"/>
      <c r="B35" s="206"/>
      <c r="C35" s="102"/>
      <c r="D35" s="164"/>
    </row>
    <row r="36" spans="1:4" x14ac:dyDescent="0.25">
      <c r="A36" s="306"/>
      <c r="B36" s="206"/>
      <c r="C36" s="102"/>
      <c r="D36" s="164"/>
    </row>
    <row r="37" spans="1:4" ht="15.75" thickBot="1" x14ac:dyDescent="0.3">
      <c r="A37" s="307"/>
      <c r="B37" s="207"/>
      <c r="C37" s="193"/>
      <c r="D37" s="185"/>
    </row>
    <row r="38" spans="1:4" ht="16.5" thickTop="1" thickBot="1" x14ac:dyDescent="0.3">
      <c r="B38" s="3"/>
      <c r="C38" s="189"/>
      <c r="D38" s="184">
        <f>SUM(D29:D37)</f>
        <v>0</v>
      </c>
    </row>
    <row r="39" spans="1:4" ht="16.5" thickTop="1" thickBot="1" x14ac:dyDescent="0.3">
      <c r="B39" s="3"/>
      <c r="C39" s="3"/>
      <c r="D39" s="186"/>
    </row>
    <row r="40" spans="1:4" ht="16.5" thickTop="1" thickBot="1" x14ac:dyDescent="0.3">
      <c r="A40" s="232" t="s">
        <v>170</v>
      </c>
      <c r="B40" s="233"/>
      <c r="C40" s="233"/>
      <c r="D40" s="234"/>
    </row>
    <row r="41" spans="1:4" x14ac:dyDescent="0.25">
      <c r="A41" s="198" t="s">
        <v>165</v>
      </c>
      <c r="B41" s="199" t="s">
        <v>24</v>
      </c>
      <c r="C41" s="199" t="s">
        <v>42</v>
      </c>
      <c r="D41" s="191" t="s">
        <v>6</v>
      </c>
    </row>
    <row r="42" spans="1:4" x14ac:dyDescent="0.25">
      <c r="A42" s="308" t="s">
        <v>124</v>
      </c>
      <c r="B42" s="205"/>
      <c r="C42" s="181"/>
      <c r="D42" s="192"/>
    </row>
    <row r="43" spans="1:4" x14ac:dyDescent="0.25">
      <c r="A43" s="306" t="s">
        <v>123</v>
      </c>
      <c r="B43" s="206"/>
      <c r="C43" s="102"/>
      <c r="D43" s="164"/>
    </row>
    <row r="44" spans="1:4" x14ac:dyDescent="0.25">
      <c r="A44" s="306"/>
      <c r="B44" s="206"/>
      <c r="C44" s="102"/>
      <c r="D44" s="164"/>
    </row>
    <row r="45" spans="1:4" x14ac:dyDescent="0.25">
      <c r="A45" s="306"/>
      <c r="B45" s="206"/>
      <c r="C45" s="102"/>
      <c r="D45" s="164"/>
    </row>
    <row r="46" spans="1:4" x14ac:dyDescent="0.25">
      <c r="A46" s="306"/>
      <c r="B46" s="206"/>
      <c r="C46" s="102"/>
      <c r="D46" s="164"/>
    </row>
    <row r="47" spans="1:4" x14ac:dyDescent="0.25">
      <c r="A47" s="306"/>
      <c r="B47" s="206"/>
      <c r="C47" s="102"/>
      <c r="D47" s="164"/>
    </row>
    <row r="48" spans="1:4" x14ac:dyDescent="0.25">
      <c r="A48" s="306"/>
      <c r="B48" s="206"/>
      <c r="C48" s="102"/>
      <c r="D48" s="164"/>
    </row>
    <row r="49" spans="1:5" x14ac:dyDescent="0.25">
      <c r="A49" s="306"/>
      <c r="B49" s="206"/>
      <c r="C49" s="102"/>
      <c r="D49" s="164"/>
    </row>
    <row r="50" spans="1:5" ht="15.75" thickBot="1" x14ac:dyDescent="0.3">
      <c r="A50" s="307"/>
      <c r="B50" s="207"/>
      <c r="C50" s="193"/>
      <c r="D50" s="185"/>
    </row>
    <row r="51" spans="1:5" ht="16.5" thickTop="1" thickBot="1" x14ac:dyDescent="0.3">
      <c r="B51" s="3"/>
      <c r="C51" s="3"/>
      <c r="D51" s="184">
        <f>SUM(D42:D50)</f>
        <v>0</v>
      </c>
    </row>
    <row r="52" spans="1:5" ht="16.5" thickTop="1" thickBot="1" x14ac:dyDescent="0.3">
      <c r="B52" s="3"/>
      <c r="C52" s="3"/>
      <c r="D52" s="186"/>
    </row>
    <row r="53" spans="1:5" ht="15.75" thickTop="1" x14ac:dyDescent="0.25">
      <c r="A53" s="232" t="s">
        <v>168</v>
      </c>
      <c r="B53" s="233"/>
      <c r="C53" s="233"/>
      <c r="D53" s="234"/>
    </row>
    <row r="54" spans="1:5" x14ac:dyDescent="0.25">
      <c r="A54" s="196"/>
      <c r="B54" s="179" t="s">
        <v>24</v>
      </c>
      <c r="C54" s="179" t="s">
        <v>42</v>
      </c>
      <c r="D54" s="197" t="s">
        <v>6</v>
      </c>
    </row>
    <row r="55" spans="1:5" x14ac:dyDescent="0.25">
      <c r="A55" s="306" t="s">
        <v>123</v>
      </c>
      <c r="B55" s="203" t="s">
        <v>163</v>
      </c>
      <c r="C55" s="178"/>
      <c r="D55" s="180"/>
    </row>
    <row r="56" spans="1:5" x14ac:dyDescent="0.25">
      <c r="A56" s="306" t="s">
        <v>124</v>
      </c>
      <c r="B56" s="204" t="s">
        <v>164</v>
      </c>
      <c r="C56" s="102"/>
      <c r="D56" s="164"/>
    </row>
    <row r="57" spans="1:5" x14ac:dyDescent="0.25">
      <c r="A57" s="306"/>
      <c r="B57" s="206"/>
      <c r="C57" s="102"/>
      <c r="D57" s="164"/>
    </row>
    <row r="58" spans="1:5" x14ac:dyDescent="0.25">
      <c r="A58" s="306"/>
      <c r="B58" s="206"/>
      <c r="C58" s="102"/>
      <c r="D58" s="164"/>
    </row>
    <row r="59" spans="1:5" x14ac:dyDescent="0.25">
      <c r="A59" s="306"/>
      <c r="B59" s="206"/>
      <c r="C59" s="102"/>
      <c r="D59" s="164"/>
    </row>
    <row r="60" spans="1:5" x14ac:dyDescent="0.25">
      <c r="A60" s="306"/>
      <c r="B60" s="206"/>
      <c r="C60" s="102"/>
      <c r="D60" s="164"/>
    </row>
    <row r="61" spans="1:5" x14ac:dyDescent="0.25">
      <c r="A61" s="306"/>
      <c r="B61" s="206"/>
      <c r="C61" s="102"/>
      <c r="D61" s="164"/>
    </row>
    <row r="62" spans="1:5" x14ac:dyDescent="0.25">
      <c r="A62" s="306"/>
      <c r="B62" s="206"/>
      <c r="C62" s="102"/>
      <c r="D62" s="164"/>
    </row>
    <row r="63" spans="1:5" ht="15.75" thickBot="1" x14ac:dyDescent="0.3">
      <c r="A63" s="307"/>
      <c r="B63" s="207"/>
      <c r="C63" s="193"/>
      <c r="D63" s="185"/>
    </row>
    <row r="64" spans="1:5" ht="16.5" thickTop="1" thickBot="1" x14ac:dyDescent="0.3">
      <c r="B64" s="3"/>
      <c r="C64" s="3"/>
      <c r="D64" s="184">
        <f>SUM(D55:D63)</f>
        <v>0</v>
      </c>
      <c r="E64" s="165">
        <f>D25+D38+D51+D64</f>
        <v>0</v>
      </c>
    </row>
    <row r="65" spans="6:6" ht="15.75" thickTop="1" x14ac:dyDescent="0.25">
      <c r="F65" s="182"/>
    </row>
  </sheetData>
  <sheetProtection algorithmName="SHA-512" hashValue="6mjjm62EXjBvvdMXhObFYVmuH4tLz68BW1dGjxfUHwsIM2yVZSh1cSIc//YY1Br1TzAaci8MntAcsd/+x1C40A==" saltValue="OwwlvfkK70/fo7+cYMNxFA==" spinCount="100000" sheet="1" objects="1" scenarios="1"/>
  <conditionalFormatting sqref="A16:A24">
    <cfRule type="containsText" dxfId="17" priority="41" operator="containsText" text="Ausland">
      <formula>NOT(ISERROR(SEARCH("Ausland",A16)))</formula>
    </cfRule>
    <cfRule type="containsText" dxfId="16" priority="42" operator="containsText" text="Österreich">
      <formula>NOT(ISERROR(SEARCH("Österreich",A16)))</formula>
    </cfRule>
    <cfRule type="containsBlanks" dxfId="15" priority="43">
      <formula>LEN(TRIM(A16))=0</formula>
    </cfRule>
  </conditionalFormatting>
  <conditionalFormatting sqref="A29:A37">
    <cfRule type="containsText" dxfId="14" priority="7" operator="containsText" text="Ausland">
      <formula>NOT(ISERROR(SEARCH("Ausland",A29)))</formula>
    </cfRule>
    <cfRule type="containsText" dxfId="13" priority="8" operator="containsText" text="Österreich">
      <formula>NOT(ISERROR(SEARCH("Österreich",A29)))</formula>
    </cfRule>
    <cfRule type="containsBlanks" dxfId="12" priority="9">
      <formula>LEN(TRIM(A29))=0</formula>
    </cfRule>
  </conditionalFormatting>
  <conditionalFormatting sqref="A42:A50">
    <cfRule type="containsText" dxfId="11" priority="4" operator="containsText" text="Ausland">
      <formula>NOT(ISERROR(SEARCH("Ausland",A42)))</formula>
    </cfRule>
    <cfRule type="containsText" dxfId="10" priority="5" operator="containsText" text="Österreich">
      <formula>NOT(ISERROR(SEARCH("Österreich",A42)))</formula>
    </cfRule>
    <cfRule type="containsBlanks" dxfId="9" priority="6">
      <formula>LEN(TRIM(A42))=0</formula>
    </cfRule>
  </conditionalFormatting>
  <conditionalFormatting sqref="A55:A56">
    <cfRule type="containsBlanks" dxfId="8" priority="19">
      <formula>LEN(TRIM(A55))=0</formula>
    </cfRule>
    <cfRule type="containsText" dxfId="7" priority="20" operator="containsText" text="Ausland">
      <formula>NOT(ISERROR(SEARCH("Ausland",A55)))</formula>
    </cfRule>
    <cfRule type="containsText" dxfId="6" priority="21" operator="containsText" text="Österreich">
      <formula>NOT(ISERROR(SEARCH("Österreich",A55)))</formula>
    </cfRule>
  </conditionalFormatting>
  <conditionalFormatting sqref="A57:A63">
    <cfRule type="containsText" dxfId="5" priority="1" operator="containsText" text="Ausland">
      <formula>NOT(ISERROR(SEARCH("Ausland",A57)))</formula>
    </cfRule>
    <cfRule type="containsText" dxfId="4" priority="2" operator="containsText" text="Österreich">
      <formula>NOT(ISERROR(SEARCH("Österreich",A57)))</formula>
    </cfRule>
    <cfRule type="containsBlanks" dxfId="3" priority="3">
      <formula>LEN(TRIM(A57))=0</formula>
    </cfRule>
  </conditionalFormatting>
  <conditionalFormatting sqref="F16:F24">
    <cfRule type="containsText" dxfId="2" priority="10" operator="containsText" text="Ausland">
      <formula>NOT(ISERROR(SEARCH("Ausland",F16)))</formula>
    </cfRule>
    <cfRule type="containsText" dxfId="1" priority="11" operator="containsText" text="Österreich">
      <formula>NOT(ISERROR(SEARCH("Österreich",F16)))</formula>
    </cfRule>
    <cfRule type="containsBlanks" dxfId="0" priority="12">
      <formula>LEN(TRIM(F16))=0</formula>
    </cfRule>
  </conditionalFormatting>
  <dataValidations count="45">
    <dataValidation type="decimal" allowBlank="1" showInputMessage="1" showErrorMessage="1" error="Bitte hier nru Zahlen eingeben" sqref="D29:D37 D42:D50 D55:D63 I16:I24" xr:uid="{5C93ACAE-A3D8-4929-8A48-48AE3558F322}">
      <formula1>0.1</formula1>
      <formula2>100000</formula2>
    </dataValidation>
    <dataValidation type="decimal" allowBlank="1" showInputMessage="1" showErrorMessage="1" error="Bitte hier nur Zahlen eingeben" sqref="D16:D24" xr:uid="{05F05344-42FF-40D5-9BDF-0AF3EEABD13C}">
      <formula1>0.1</formula1>
      <formula2>100000</formula2>
    </dataValidation>
    <dataValidation showInputMessage="1" showErrorMessage="1" sqref="I25:I26" xr:uid="{E85D3747-E185-468A-AE0B-79D8D849EEC3}"/>
    <dataValidation type="decimal" allowBlank="1" showInputMessage="1" showErrorMessage="1" sqref="D51:D52 D38:D39 D64:E64 F65" xr:uid="{0D208D9C-6635-46F2-9CFD-1616C32D4909}">
      <formula1>0.1</formula1>
      <formula2>100000</formula2>
    </dataValidation>
    <dataValidation type="custom" allowBlank="1" showInputMessage="1" showErrorMessage="1" errorTitle="Textfeld" error="Bitte hier nur Text eingeben" promptTitle="booking Kosten" prompt="Bitte allgemeine booking Kosten für Ö nur in diesem, dafür vorgesehenen Eingabefeld eingeben. " sqref="B55" xr:uid="{89D2F0E4-1093-4C73-8D4D-605DB68BB70C}">
      <formula1>ISTEXT(B55:B63)</formula1>
    </dataValidation>
    <dataValidation type="list" allowBlank="1" showInputMessage="1" showErrorMessage="1" errorTitle="dropdown" error="Bitte aus der dropdown Liste auswählen" sqref="G16:G24" xr:uid="{4FE60888-DE79-47D5-8251-FA032EC8201C}">
      <formula1>"Sponsoring, Zuschuss, Sonstiges"</formula1>
    </dataValidation>
    <dataValidation type="custom" allowBlank="1" showInputMessage="1" showErrorMessage="1" errorTitle="Textfeld" error="Bitte hier nur Text eingeben" sqref="C29:C30 C55:C63 C42:C43 C16:C17 H16:H17" xr:uid="{F16C5E1E-7464-49E5-83D3-86C89708B4A3}">
      <formula1>ISTEXT(C16:C24)</formula1>
    </dataValidation>
    <dataValidation type="whole" allowBlank="1" showInputMessage="1" showErrorMessage="1" sqref="E25:F26" xr:uid="{6B0E86AF-6F12-4C2A-BB23-8EB7C7CED73D}">
      <formula1>1</formula1>
      <formula2>10000</formula2>
    </dataValidation>
    <dataValidation type="list" allowBlank="1" showInputMessage="1" showErrorMessage="1" sqref="A16:A24 F16:F24 A29:A37 A42:A50 A57:A63" xr:uid="{D6F3984D-EFE5-4DBA-B6B9-DBE1D28A09E3}">
      <formula1>"Österreich, Ausland"</formula1>
    </dataValidation>
    <dataValidation type="custom" allowBlank="1" showInputMessage="1" showErrorMessage="1" errorTitle="Textfeld" error="Bitte hier nur Text eingeben" sqref="C31:C37 C18:C24 H18:H24 C44:C50" xr:uid="{8D7C1088-01E3-4A43-AAB2-096280FDF15C}">
      <formula1>ISTEXT(C18:C27)</formula1>
    </dataValidation>
    <dataValidation type="custom" allowBlank="1" showInputMessage="1" showErrorMessage="1" errorTitle="Textfeld" error="Bitte hier nur Text eingeben" promptTitle="booking Ausland" prompt="Bitte allgemeine booking Kosten für Auslandstermine nur in diesem, dafür vorgesehenen Eingabefeld eingeben. " sqref="B56" xr:uid="{0BF7828C-BFC3-4E53-8D56-95EC54E6EABD}">
      <formula1>ISTEXT(B56:B64)</formula1>
    </dataValidation>
    <dataValidation type="custom" showInputMessage="1" showErrorMessage="1" errorTitle="Textfeld" error="Bitte erst die Auswahl Ö/ Ausland treffen" sqref="B16" xr:uid="{0CC65829-7E30-447A-9129-E684E9F04FB9}">
      <formula1>NOT(ISBLANK($A$16))</formula1>
    </dataValidation>
    <dataValidation type="custom" showInputMessage="1" showErrorMessage="1" errorTitle="Textfeld" error="Bitte erst die Auswahl Ö/ Ausland treffen" sqref="B17" xr:uid="{2CAA361D-1DB8-4658-A4DB-F79117D72A4D}">
      <formula1>NOT(ISBLANK($A$17))</formula1>
    </dataValidation>
    <dataValidation type="custom" showInputMessage="1" showErrorMessage="1" errorTitle="Textfeld" error="Bitte erst die Auswahl Ö/ Ausland treffen" sqref="B18" xr:uid="{FA9917C0-9040-47AD-8121-E46A44C13758}">
      <formula1>NOT(ISBLANK($A$18))</formula1>
    </dataValidation>
    <dataValidation type="custom" showInputMessage="1" showErrorMessage="1" errorTitle="Textfeld" error="Bitte erst die Auswahl Ö/ Ausland treffen" sqref="B19" xr:uid="{AF5527D0-3312-4DF5-9299-427B4981367F}">
      <formula1>NOT(ISBLANK($A$19))</formula1>
    </dataValidation>
    <dataValidation type="custom" showInputMessage="1" showErrorMessage="1" errorTitle="Textfeld" error="Bitte erst die Auswahl Ö/ Ausland treffen" sqref="B20" xr:uid="{9D1A46D7-2DF4-4E44-BEF0-115570796474}">
      <formula1>NOT(ISBLANK($A$20))</formula1>
    </dataValidation>
    <dataValidation type="custom" showInputMessage="1" showErrorMessage="1" errorTitle="Textfeld" error="Bitte erst die Auswahl Ö/ Ausland treffen" sqref="B21" xr:uid="{9D061CE2-E38E-4FDE-BB05-F40ED625C13A}">
      <formula1>NOT(ISBLANK($A$21))</formula1>
    </dataValidation>
    <dataValidation type="custom" showInputMessage="1" showErrorMessage="1" errorTitle="Textfeld" error="Bitte erst die Auswahl Ö/ Ausland treffen" sqref="B22" xr:uid="{6D18065E-4574-4788-9A19-E40F987ECCAA}">
      <formula1>NOT(ISBLANK($A$22))</formula1>
    </dataValidation>
    <dataValidation type="custom" showInputMessage="1" showErrorMessage="1" errorTitle="Textfeld" error="Bitte erst die Auswahl Ö/ Ausland treffen" sqref="B23" xr:uid="{4F19DF49-C0E2-4C7B-8571-3A708B5C9BCE}">
      <formula1>NOT(ISBLANK($A$23))</formula1>
    </dataValidation>
    <dataValidation type="custom" showInputMessage="1" showErrorMessage="1" errorTitle="Textfeld" error="Bitte erst die Auswahl Ö/ Ausland treffen" sqref="B24" xr:uid="{45829A3D-974B-490B-B9AF-F184106CE71F}">
      <formula1>NOT(ISBLANK($A$24))</formula1>
    </dataValidation>
    <dataValidation type="custom" showInputMessage="1" showErrorMessage="1" errorTitle="Textfeld" error="Bitte erst die Auswahl Ö/ Ausland treffen" sqref="B29" xr:uid="{C880F924-EABE-4FD1-A965-110A5C3F74D5}">
      <formula1>NOT(ISBLANK($A$29))</formula1>
    </dataValidation>
    <dataValidation type="custom" showInputMessage="1" showErrorMessage="1" errorTitle="Textfeld" error="Bitte erst die Auswahl Ö/ Ausland treffen" sqref="B30" xr:uid="{65960E1A-7C21-4FAA-B158-E3B164A08000}">
      <formula1>NOT(ISBLANK($A$30))</formula1>
    </dataValidation>
    <dataValidation type="custom" showInputMessage="1" showErrorMessage="1" errorTitle="Textfeld" error="Bitte erst die Auswahl Ö/ Ausland treffen" sqref="B31" xr:uid="{EB469C56-92E4-40CF-8638-D3FBC36EEDD5}">
      <formula1>NOT(ISBLANK($A$31))</formula1>
    </dataValidation>
    <dataValidation type="custom" showInputMessage="1" showErrorMessage="1" errorTitle="Textfeld" error="Bitte erst die Auswahl Ö/ Ausland treffen" sqref="B32" xr:uid="{10F3E76E-D69C-4720-90F9-FD7CF12ACCF1}">
      <formula1>NOT(ISBLANK($A$32))</formula1>
    </dataValidation>
    <dataValidation type="custom" showInputMessage="1" showErrorMessage="1" errorTitle="Textfeld" error="Bitte erst die Auswahl Ö/ Ausland treffen" sqref="B33" xr:uid="{9B9F2F92-6B8F-4E90-88CB-6E358EBF9278}">
      <formula1>NOT(ISBLANK($A$33))</formula1>
    </dataValidation>
    <dataValidation type="custom" showInputMessage="1" showErrorMessage="1" errorTitle="Textfeld" error="Bitte erst die Auswahl Ö/ Ausland treffen" sqref="B34" xr:uid="{83FAFEC8-4999-486B-8768-4B2D9D0B0F3A}">
      <formula1>NOT(ISBLANK($A$34))</formula1>
    </dataValidation>
    <dataValidation type="custom" showInputMessage="1" showErrorMessage="1" errorTitle="Textfeld" error="Bitte erst die Auswahl Ö/ Ausland treffen" sqref="B35" xr:uid="{CE715816-7E10-4BE0-A9B8-FF6F332164D2}">
      <formula1>NOT(ISBLANK($A$35))</formula1>
    </dataValidation>
    <dataValidation type="custom" showInputMessage="1" showErrorMessage="1" errorTitle="Textfeld" error="Bitte erst die Auswahl Ö/ Ausland treffen" sqref="B36" xr:uid="{FCB63F18-5064-4391-8BBB-8E61BF5E89B9}">
      <formula1>NOT(ISBLANK($A$36))</formula1>
    </dataValidation>
    <dataValidation type="custom" showInputMessage="1" showErrorMessage="1" errorTitle="Textfeld" error="Bitte erst die Auswahl Ö/ Ausland treffen" sqref="B37" xr:uid="{BE946D7F-44D4-478F-9488-81F66998F143}">
      <formula1>NOT(ISBLANK($A$37))</formula1>
    </dataValidation>
    <dataValidation type="custom" showInputMessage="1" showErrorMessage="1" errorTitle="Textfeld" error="Bitte erst die Auswahl Ö/ Ausland treffen" sqref="B42" xr:uid="{CFC9E374-B413-4BD4-9EF6-9DD89671B2F1}">
      <formula1>NOT(ISBLANK($A$42))</formula1>
    </dataValidation>
    <dataValidation type="custom" showInputMessage="1" showErrorMessage="1" errorTitle="Textfeld" error="Bitte erst die Auswahl Ö/ Ausland treffen" sqref="B43" xr:uid="{4ED13AD8-AEAF-419D-92BD-89F067C42F60}">
      <formula1>NOT(ISBLANK($A$43))</formula1>
    </dataValidation>
    <dataValidation type="custom" showInputMessage="1" showErrorMessage="1" errorTitle="Textfeld" error="Bitte erst die Auswahl Ö/ Ausland treffen" sqref="B44" xr:uid="{EFC6030D-01A2-4069-90F3-9C0C273EB7FE}">
      <formula1>NOT(ISBLANK($A$44))</formula1>
    </dataValidation>
    <dataValidation type="custom" showInputMessage="1" showErrorMessage="1" errorTitle="Textfeld" error="Bitte erst die Auswahl Ö/ Ausland treffen" sqref="B45" xr:uid="{580647BB-227F-4DDB-9C58-EFCEB640D616}">
      <formula1>NOT(ISBLANK($A$45))</formula1>
    </dataValidation>
    <dataValidation type="custom" showInputMessage="1" showErrorMessage="1" errorTitle="Textfeld" error="Bitte erst die Auswahl Ö/ Ausland treffen" sqref="B46" xr:uid="{D7DD368D-E222-4383-A02D-5C2BE197F903}">
      <formula1>NOT(ISBLANK($A$46))</formula1>
    </dataValidation>
    <dataValidation type="custom" showInputMessage="1" showErrorMessage="1" errorTitle="Textfeld" error="Bitte erst die Auswahl Ö/ Ausland treffen" sqref="B47" xr:uid="{CE73824A-64C8-4B0C-BEF1-55C12B68EF3B}">
      <formula1>NOT(ISBLANK($A$47))</formula1>
    </dataValidation>
    <dataValidation type="custom" showInputMessage="1" showErrorMessage="1" errorTitle="Textfeld" error="Bitte erst die Auswahl Ö/ Ausland treffen" sqref="B48" xr:uid="{5533A09B-CADB-4783-A3FF-CF28C0F14243}">
      <formula1>NOT(ISBLANK($A$48))</formula1>
    </dataValidation>
    <dataValidation type="custom" showInputMessage="1" showErrorMessage="1" errorTitle="Textfeld" error="Bitte erst die Auswahl Ö/ Ausland treffen" sqref="B49" xr:uid="{5E5F0996-A391-4857-836F-41E4B0ACED14}">
      <formula1>NOT(ISBLANK($A$49))</formula1>
    </dataValidation>
    <dataValidation type="custom" showInputMessage="1" showErrorMessage="1" errorTitle="Textfeld" error="Bitte erst die Auswahl Ö/ Ausland treffen" sqref="B50" xr:uid="{150AAD55-DDE5-4216-8B24-705C8ED4EE51}">
      <formula1>NOT(ISBLANK($A$50))</formula1>
    </dataValidation>
    <dataValidation type="custom" showInputMessage="1" showErrorMessage="1" errorTitle="Textfeld" error="Bitte erst die Auswahl Ö/ Ausland treffen" sqref="B57" xr:uid="{EEC89E08-CFB7-4F58-A9AE-8F5D29AE5CF2}">
      <formula1>NOT(ISBLANK($A$57))</formula1>
    </dataValidation>
    <dataValidation type="custom" showInputMessage="1" showErrorMessage="1" errorTitle="Textfeld" error="Bitte erst die Auswahl Ö/ Ausland treffen" sqref="B58" xr:uid="{794DAC83-85D6-46D0-B012-067FC995815D}">
      <formula1>NOT(ISBLANK($A$58))</formula1>
    </dataValidation>
    <dataValidation type="custom" showInputMessage="1" showErrorMessage="1" errorTitle="Textfeld" error="Bitte erst die Auswahl Ö/ Ausland treffen" sqref="B59" xr:uid="{50CED0E2-5578-4644-AB89-ACDA85B3BDF4}">
      <formula1>NOT(ISBLANK($A$59))</formula1>
    </dataValidation>
    <dataValidation type="custom" showInputMessage="1" showErrorMessage="1" errorTitle="Textfeld" error="Bitte erst die Auswahl Ö/ Ausland treffen" sqref="B60" xr:uid="{9AD428B9-CFFA-47AD-9D41-77B89BA659A1}">
      <formula1>NOT(ISBLANK($A$60))</formula1>
    </dataValidation>
    <dataValidation type="custom" showInputMessage="1" showErrorMessage="1" errorTitle="Textfeld" error="Bitte erst die Auswahl Ö/ Ausland treffen" sqref="B61" xr:uid="{F3F9B65C-4799-4211-86E4-89B17EADB975}">
      <formula1>NOT(ISBLANK($A$61))</formula1>
    </dataValidation>
    <dataValidation type="custom" showInputMessage="1" showErrorMessage="1" errorTitle="Textfeld" error="Bitte erst die Auswahl Ö/ Ausland treffen" sqref="B62" xr:uid="{4ACA63E9-28E8-41A6-92D1-2184CA5A0983}">
      <formula1>NOT(ISBLANK($A$62))</formula1>
    </dataValidation>
    <dataValidation type="custom" showInputMessage="1" showErrorMessage="1" errorTitle="Textfeld" error="Bitte erst die Auswahl Ö/ Ausland treffen" sqref="B63" xr:uid="{1F1876AB-21EB-4475-A963-FD1E9429FDBB}">
      <formula1>NOT(ISBLANK($A$63))</formula1>
    </dataValidation>
  </dataValidations>
  <pageMargins left="0.7" right="0.7" top="0.78740157499999996" bottom="0.78740157499999996"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C48E4-17C8-4EB6-96A0-549BD18BB4AA}">
  <sheetPr>
    <tabColor theme="0" tint="-0.34998626667073579"/>
  </sheetPr>
  <dimension ref="A1:C7"/>
  <sheetViews>
    <sheetView workbookViewId="0">
      <selection activeCell="I23" sqref="I23"/>
    </sheetView>
  </sheetViews>
  <sheetFormatPr baseColWidth="10" defaultRowHeight="15" x14ac:dyDescent="0.25"/>
  <cols>
    <col min="1" max="1" width="51.28515625" bestFit="1" customWidth="1"/>
    <col min="2" max="3" width="10.7109375" style="213"/>
  </cols>
  <sheetData>
    <row r="1" spans="1:3" x14ac:dyDescent="0.25">
      <c r="A1" s="117" t="s">
        <v>172</v>
      </c>
    </row>
    <row r="2" spans="1:3" x14ac:dyDescent="0.25">
      <c r="A2" t="s">
        <v>173</v>
      </c>
      <c r="B2" t="s">
        <v>123</v>
      </c>
      <c r="C2" s="213">
        <v>2000</v>
      </c>
    </row>
    <row r="3" spans="1:3" x14ac:dyDescent="0.25">
      <c r="A3" t="s">
        <v>174</v>
      </c>
      <c r="B3" t="s">
        <v>124</v>
      </c>
      <c r="C3" s="213">
        <v>3000</v>
      </c>
    </row>
    <row r="4" spans="1:3" x14ac:dyDescent="0.25">
      <c r="A4" t="s">
        <v>175</v>
      </c>
      <c r="C4" s="213">
        <v>10000</v>
      </c>
    </row>
    <row r="5" spans="1:3" x14ac:dyDescent="0.25">
      <c r="A5" t="s">
        <v>176</v>
      </c>
      <c r="C5" s="213">
        <v>20000</v>
      </c>
    </row>
    <row r="6" spans="1:3" x14ac:dyDescent="0.25">
      <c r="A6" t="s">
        <v>183</v>
      </c>
      <c r="B6" s="239"/>
      <c r="C6" s="239">
        <v>0.2</v>
      </c>
    </row>
    <row r="7" spans="1:3" x14ac:dyDescent="0.25">
      <c r="A7" t="s">
        <v>182</v>
      </c>
      <c r="B7" s="239"/>
      <c r="C7" s="239">
        <v>0.2</v>
      </c>
    </row>
  </sheetData>
  <sheetProtection algorithmName="SHA-512" hashValue="fCUzptnieLuUnO+A2+qGqqr939xprW6PbPscqQZGYHmmX+e3tdl+KuelFp1J5tCmxwk+NWPaI4XvSSZ4/O79EA==" saltValue="s+1vsaOJGqefCp7ig2EpGw==" spinCount="100000" sheet="1" objects="1" scenarios="1"/>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3a136ba-bfbf-42f0-a112-ac685caf7233" xsi:nil="true"/>
    <lcf76f155ced4ddcb4097134ff3c332f xmlns="3adc6af4-92ac-4cd9-990c-396b8eff3329">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B Q D A A B Q S w M E F A A C A A g A K r O B V L j 0 5 r e k A A A A 9 g A A A B I A H A B D b 2 5 m a W c v U G F j a 2 F n Z S 5 4 b W w g o h g A K K A U A A A A A A A A A A A A A A A A A A A A A A A A A A A A h Y + x D o I w G I R f h X S n L X U x 5 K c O 6 i a J i Y l x b U q F R v g x t F j e z c F H 8 h X E K O r m e H f f J X f 3 6 w 0 W Q 1 N H F 9 M 5 2 2 J G E s p J Z F C 3 h c U y I 7 0 / x n O y k L B V + q R K E 4 0 w u n R w N i O V 9 + e U s R A C D T P a d i U T n C f s k G 9 2 u j K N i i 0 6 r 1 A b 8 m k V / 1 t E w v 4 1 R g q a c E E F H z c B m 0 z I L X 4 B M W b P 9 M e E Z V / 7 v j O y M P F q D W y S w N 4 f 5 A N Q S w M E F A A C A A g A K r O B 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C q z g V Q o i k e 4 D g A A A B E A A A A T A B w A R m 9 y b X V s Y X M v U 2 V j d G l v b j E u b S C i G A A o o B Q A A A A A A A A A A A A A A A A A A A A A A A A A A A A r T k 0 u y c z P U w i G 0 I b W A F B L A Q I t A B Q A A g A I A C q z g V S 4 9 O a 3 p A A A A P Y A A A A S A A A A A A A A A A A A A A A A A A A A A A B D b 2 5 m a W c v U G F j a 2 F n Z S 5 4 b W x Q S w E C L Q A U A A I A C A A q s 4 F U D 8 r p q 6 Q A A A D p A A A A E w A A A A A A A A A A A A A A A A D w A A A A W 0 N v b n R l b n R f V H l w Z X N d L n h t b F B L A Q I t A B Q A A g A I A C q z g V Q 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U 9 d 3 l j D j 2 S a j F x P 6 S t s z K A A A A A A I A A A A A A B B m A A A A A Q A A I A A A A O / l r P H + o j s W W C o P A D k f N T U u k N u f t 3 6 q 3 t O A F o S p l d P p A A A A A A 6 A A A A A A g A A I A A A A M 3 4 w Z d x q v K 7 D p R j 4 T Y m i s b u r f a 0 W o p s s 4 w 4 i + c J 0 Q q C U A A A A B 2 l 0 7 8 3 C H G 2 j m p D 5 N t Q X F m T g T G j 8 m q O S B J W J a M Q s 4 B H k c b S I 7 x Y 6 v a z e b c A K p g 1 H r h x z H L r V T + U 0 P U J Z V P w X b + y u k N + U 2 8 d t 1 S y S K g Z 7 y g j Q A A A A J e u l l f V 9 1 P l g n A O 4 R o q r l 1 F 4 q 3 w E N A U E w x w u C o 7 A a 9 z D z k u t c A V 3 Y p 6 6 N s F o A H U d c O R y o c L K / h t X t F V s 1 K m l 6 g = < / D a t a M a s h u p > 
</file>

<file path=customXml/item4.xml><?xml version="1.0" encoding="utf-8"?>
<ct:contentTypeSchema xmlns:ct="http://schemas.microsoft.com/office/2006/metadata/contentType" xmlns:ma="http://schemas.microsoft.com/office/2006/metadata/properties/metaAttributes" ct:_="" ma:_="" ma:contentTypeName="Dokument" ma:contentTypeID="0x01010033CA18216CC9554E9520219241CC0FDE" ma:contentTypeVersion="13" ma:contentTypeDescription="Ein neues Dokument erstellen." ma:contentTypeScope="" ma:versionID="9f496ac15d889892b8c99d29f5f370b3">
  <xsd:schema xmlns:xsd="http://www.w3.org/2001/XMLSchema" xmlns:xs="http://www.w3.org/2001/XMLSchema" xmlns:p="http://schemas.microsoft.com/office/2006/metadata/properties" xmlns:ns2="3adc6af4-92ac-4cd9-990c-396b8eff3329" xmlns:ns3="e3a136ba-bfbf-42f0-a112-ac685caf7233" targetNamespace="http://schemas.microsoft.com/office/2006/metadata/properties" ma:root="true" ma:fieldsID="84df94d260b2f3db04971c00c6bb7627" ns2:_="" ns3:_="">
    <xsd:import namespace="3adc6af4-92ac-4cd9-990c-396b8eff3329"/>
    <xsd:import namespace="e3a136ba-bfbf-42f0-a112-ac685caf723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element ref="ns2:MediaLengthInSeconds"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dc6af4-92ac-4cd9-990c-396b8eff33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Bildmarkierungen" ma:readOnly="false" ma:fieldId="{5cf76f15-5ced-4ddc-b409-7134ff3c332f}" ma:taxonomyMulti="true" ma:sspId="e3f48ace-6a5b-45a5-bc7e-a2b9cca94c14"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a136ba-bfbf-42f0-a112-ac685caf7233"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c889fac5-a8b2-4eb1-9d1a-989060b1fb46}" ma:internalName="TaxCatchAll" ma:showField="CatchAllData" ma:web="e3a136ba-bfbf-42f0-a112-ac685caf72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695589-F9F7-4997-A473-8332EF6A0DA4}">
  <ds:schemaRefs>
    <ds:schemaRef ds:uri="http://schemas.microsoft.com/office/2006/metadata/properties"/>
    <ds:schemaRef ds:uri="http://schemas.microsoft.com/office/infopath/2007/PartnerControls"/>
    <ds:schemaRef ds:uri="e3a136ba-bfbf-42f0-a112-ac685caf7233"/>
    <ds:schemaRef ds:uri="3adc6af4-92ac-4cd9-990c-396b8eff3329"/>
  </ds:schemaRefs>
</ds:datastoreItem>
</file>

<file path=customXml/itemProps2.xml><?xml version="1.0" encoding="utf-8"?>
<ds:datastoreItem xmlns:ds="http://schemas.openxmlformats.org/officeDocument/2006/customXml" ds:itemID="{F0515235-A7CE-4016-A2D4-EFDD2E74E833}">
  <ds:schemaRefs>
    <ds:schemaRef ds:uri="http://schemas.microsoft.com/sharepoint/v3/contenttype/forms"/>
  </ds:schemaRefs>
</ds:datastoreItem>
</file>

<file path=customXml/itemProps3.xml><?xml version="1.0" encoding="utf-8"?>
<ds:datastoreItem xmlns:ds="http://schemas.openxmlformats.org/officeDocument/2006/customXml" ds:itemID="{045DE28D-CFB4-409D-955B-1BB4F92AAE07}">
  <ds:schemaRefs>
    <ds:schemaRef ds:uri="http://schemas.microsoft.com/DataMashup"/>
  </ds:schemaRefs>
</ds:datastoreItem>
</file>

<file path=customXml/itemProps4.xml><?xml version="1.0" encoding="utf-8"?>
<ds:datastoreItem xmlns:ds="http://schemas.openxmlformats.org/officeDocument/2006/customXml" ds:itemID="{6F789709-051C-41DD-A4A4-D9224AC5E8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dc6af4-92ac-4cd9-990c-396b8eff3329"/>
    <ds:schemaRef ds:uri="e3a136ba-bfbf-42f0-a112-ac685caf72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1</vt:i4>
      </vt:variant>
    </vt:vector>
  </HeadingPairs>
  <TitlesOfParts>
    <vt:vector size="6" baseType="lpstr">
      <vt:lpstr>Info</vt:lpstr>
      <vt:lpstr>Übersicht Kalkulation</vt:lpstr>
      <vt:lpstr>Kalkulationen Shows </vt:lpstr>
      <vt:lpstr>Kalk. allgemeine Posten</vt:lpstr>
      <vt:lpstr>Einstellungen</vt:lpstr>
      <vt:lpstr>Kalkulationen_Shows_C238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Barbara</dc:creator>
  <cp:keywords/>
  <dc:description/>
  <cp:lastModifiedBy>Barbara Filips</cp:lastModifiedBy>
  <cp:revision/>
  <dcterms:created xsi:type="dcterms:W3CDTF">2022-03-30T17:57:40Z</dcterms:created>
  <dcterms:modified xsi:type="dcterms:W3CDTF">2025-04-08T07:21:02Z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0x01010033CA18216CC9554E9520219241CC0FDE</vt:lpwstr>
  </property>
  <property fmtid="{D5CDD505-2E9C-101B-9397-08002B2CF9AE}" pid="3" name="MediaServiceImageTags">
    <vt:lpwstr/>
  </property>
</Properties>
</file>